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ocuments\Skiet\2014\SAARA\Results\"/>
    </mc:Choice>
  </mc:AlternateContent>
  <bookViews>
    <workbookView xWindow="720" yWindow="420" windowWidth="22755" windowHeight="10200"/>
  </bookViews>
  <sheets>
    <sheet name="10MOM" sheetId="4" r:id="rId1"/>
    <sheet name="10MOW" sheetId="5" r:id="rId2"/>
    <sheet name="10MSPM" sheetId="6" r:id="rId3"/>
    <sheet name="10MSPW" sheetId="7" r:id="rId4"/>
    <sheet name="3P" sheetId="8" r:id="rId5"/>
  </sheets>
  <calcPr calcId="152511"/>
</workbook>
</file>

<file path=xl/calcChain.xml><?xml version="1.0" encoding="utf-8"?>
<calcChain xmlns="http://schemas.openxmlformats.org/spreadsheetml/2006/main">
  <c r="L30" i="8" l="1"/>
  <c r="N30" i="8" s="1"/>
  <c r="L37" i="4" l="1"/>
  <c r="N37" i="4" s="1"/>
  <c r="L36" i="4"/>
  <c r="N36" i="4" s="1"/>
  <c r="L35" i="4"/>
  <c r="N35" i="4" s="1"/>
  <c r="L34" i="4"/>
  <c r="N34" i="4" s="1"/>
  <c r="L33" i="4"/>
  <c r="N33" i="4" s="1"/>
  <c r="L27" i="4"/>
  <c r="N27" i="4" s="1"/>
  <c r="L26" i="4"/>
  <c r="N26" i="4" s="1"/>
  <c r="L25" i="4"/>
  <c r="N25" i="4" s="1"/>
  <c r="L19" i="4"/>
  <c r="N19" i="4" s="1"/>
  <c r="L18" i="4"/>
  <c r="N18" i="4" s="1"/>
  <c r="L17" i="4"/>
  <c r="N17" i="4" s="1"/>
  <c r="L16" i="4"/>
  <c r="N16" i="4" s="1"/>
  <c r="L15" i="4"/>
  <c r="N15" i="4" s="1"/>
  <c r="L14" i="4"/>
  <c r="N14" i="4" s="1"/>
  <c r="L46" i="8"/>
  <c r="N46" i="8"/>
  <c r="L45" i="8"/>
  <c r="N45" i="8" s="1"/>
  <c r="L29" i="8"/>
  <c r="N29" i="8" s="1"/>
  <c r="L28" i="8"/>
  <c r="N28" i="8" s="1"/>
  <c r="L36" i="8"/>
  <c r="N36" i="8" s="1"/>
  <c r="L37" i="8"/>
  <c r="N37" i="8" s="1"/>
  <c r="L38" i="8"/>
  <c r="N38" i="8" s="1"/>
  <c r="L39" i="8"/>
  <c r="N39" i="8" s="1"/>
  <c r="L40" i="8"/>
  <c r="N40" i="8" s="1"/>
  <c r="L35" i="8"/>
  <c r="N35" i="8" s="1"/>
  <c r="L7" i="8"/>
  <c r="N7" i="8" s="1"/>
  <c r="L8" i="8"/>
  <c r="N8" i="8" s="1"/>
  <c r="L9" i="8"/>
  <c r="N9" i="8" s="1"/>
  <c r="L10" i="8"/>
  <c r="N10" i="8" s="1"/>
  <c r="L11" i="8"/>
  <c r="N11" i="8" s="1"/>
  <c r="L12" i="8"/>
  <c r="N12" i="8" s="1"/>
  <c r="L6" i="8"/>
  <c r="N6" i="8" s="1"/>
  <c r="L19" i="8"/>
  <c r="N19" i="8" s="1"/>
  <c r="L20" i="8"/>
  <c r="N20" i="8" s="1"/>
  <c r="L21" i="8"/>
  <c r="N21" i="8" s="1"/>
  <c r="L18" i="8"/>
  <c r="N18" i="8" s="1"/>
  <c r="L21" i="7"/>
  <c r="N21" i="7" s="1"/>
  <c r="L15" i="7"/>
  <c r="N15" i="7" s="1"/>
  <c r="L14" i="7"/>
  <c r="N14" i="7" s="1"/>
  <c r="L7" i="7"/>
  <c r="N7" i="7" s="1"/>
  <c r="N6" i="7"/>
  <c r="L6" i="7"/>
  <c r="L6" i="6"/>
  <c r="N6" i="6" s="1"/>
  <c r="L27" i="6"/>
  <c r="N27" i="6" s="1"/>
  <c r="L21" i="6"/>
  <c r="N21" i="6" s="1"/>
  <c r="L20" i="6"/>
  <c r="N20" i="6" s="1"/>
  <c r="L19" i="6"/>
  <c r="N19" i="6" s="1"/>
  <c r="L18" i="6"/>
  <c r="N18" i="6" s="1"/>
  <c r="L12" i="6"/>
  <c r="N12" i="6" s="1"/>
  <c r="L25" i="5"/>
  <c r="N25" i="5" s="1"/>
  <c r="L6" i="5"/>
  <c r="N6" i="5" s="1"/>
  <c r="L13" i="5"/>
  <c r="N13" i="5" s="1"/>
  <c r="L14" i="5"/>
  <c r="N14" i="5" s="1"/>
  <c r="L15" i="5"/>
  <c r="N15" i="5" s="1"/>
  <c r="L16" i="5"/>
  <c r="N16" i="5" s="1"/>
  <c r="L17" i="5"/>
  <c r="N17" i="5" s="1"/>
  <c r="L18" i="5"/>
  <c r="N18" i="5" s="1"/>
  <c r="L12" i="5"/>
  <c r="N12" i="5" s="1"/>
  <c r="L7" i="4"/>
  <c r="N7" i="4" s="1"/>
  <c r="L8" i="4"/>
  <c r="N8" i="4" s="1"/>
  <c r="L6" i="4"/>
  <c r="N6" i="4" s="1"/>
  <c r="L33" i="5" l="1"/>
  <c r="N33" i="5" s="1"/>
  <c r="L32" i="5"/>
  <c r="N32" i="5" s="1"/>
</calcChain>
</file>

<file path=xl/sharedStrings.xml><?xml version="1.0" encoding="utf-8"?>
<sst xmlns="http://schemas.openxmlformats.org/spreadsheetml/2006/main" count="441" uniqueCount="80">
  <si>
    <t>SAARA#</t>
  </si>
  <si>
    <t>Surname</t>
  </si>
  <si>
    <t>Prov</t>
  </si>
  <si>
    <t>S1</t>
  </si>
  <si>
    <t>S2</t>
  </si>
  <si>
    <t>S3</t>
  </si>
  <si>
    <t>S4</t>
  </si>
  <si>
    <t>S5</t>
  </si>
  <si>
    <t>S6</t>
  </si>
  <si>
    <t>Total</t>
  </si>
  <si>
    <t>%</t>
  </si>
  <si>
    <t>10M Olympic - Men</t>
  </si>
  <si>
    <t>Rk</t>
  </si>
  <si>
    <t>U/20</t>
  </si>
  <si>
    <t>U/16</t>
  </si>
  <si>
    <t>U/14</t>
  </si>
  <si>
    <t>Senior</t>
  </si>
  <si>
    <t xml:space="preserve"> </t>
  </si>
  <si>
    <t>BOTHA, Barend</t>
  </si>
  <si>
    <t>Gauteng</t>
  </si>
  <si>
    <t>GROBBELAAR, Johan</t>
  </si>
  <si>
    <t>NK</t>
  </si>
  <si>
    <t>YOUNG, Grayson</t>
  </si>
  <si>
    <t>KZN</t>
  </si>
  <si>
    <t>DE WET, Markus</t>
  </si>
  <si>
    <t>OVL</t>
  </si>
  <si>
    <t>DRYSDALE, Dylan</t>
  </si>
  <si>
    <t>VAN WYK, Carl</t>
  </si>
  <si>
    <t>North West</t>
  </si>
  <si>
    <t>10M Olympic - Women</t>
  </si>
  <si>
    <t>ALEXANDER, Samantha</t>
  </si>
  <si>
    <t>WK</t>
  </si>
  <si>
    <t>SCHREUDER, Chris-Mari</t>
  </si>
  <si>
    <t>MOLLER, Louise</t>
  </si>
  <si>
    <t>NW</t>
  </si>
  <si>
    <t>Remarks</t>
  </si>
  <si>
    <t>PIENAAR, Barto</t>
  </si>
  <si>
    <t>MEIRING, Davin</t>
  </si>
  <si>
    <t>MEYER, Eugene</t>
  </si>
  <si>
    <t>VAN AS, Elandre</t>
  </si>
  <si>
    <t>OOSTHUIZEN, Neil</t>
  </si>
  <si>
    <t>BASSON, Pierre</t>
  </si>
  <si>
    <t>VORSTER, Charlto</t>
  </si>
  <si>
    <t>HUDSON, Richard</t>
  </si>
  <si>
    <t>HAASBROEK, Bernardus</t>
  </si>
  <si>
    <t>DE BEER, Adriaan</t>
  </si>
  <si>
    <t>BOTHA, Jovan</t>
  </si>
  <si>
    <t>1</t>
  </si>
  <si>
    <t>2</t>
  </si>
  <si>
    <t>3</t>
  </si>
  <si>
    <t>4</t>
  </si>
  <si>
    <t>5</t>
  </si>
  <si>
    <t>6</t>
  </si>
  <si>
    <t>7</t>
  </si>
  <si>
    <t>TALJAARD, Marle</t>
  </si>
  <si>
    <t>ERASMUS, Burnedine</t>
  </si>
  <si>
    <t>SNYDERS, Tanya</t>
  </si>
  <si>
    <t>BOTHA, Chantelle</t>
  </si>
  <si>
    <t>BOTHA, Dominique</t>
  </si>
  <si>
    <t>CRONJE, Quintessa</t>
  </si>
  <si>
    <t>HUGO, Marelize</t>
  </si>
  <si>
    <t>MALAN, Savannah</t>
  </si>
  <si>
    <t>10M Sporter - Men</t>
  </si>
  <si>
    <t>MEINTJIES, Adriaan</t>
  </si>
  <si>
    <t>MOLLER, JC</t>
  </si>
  <si>
    <t>HITGE, Reinhardt</t>
  </si>
  <si>
    <t>BOGENHOFER, Stefan</t>
  </si>
  <si>
    <t>VAN DEVENTER, Stefan</t>
  </si>
  <si>
    <t>HUGO, Emile</t>
  </si>
  <si>
    <t>BLAKE, Robert</t>
  </si>
  <si>
    <t>10M Sporter - Women</t>
  </si>
  <si>
    <t>MALAN, Nikita</t>
  </si>
  <si>
    <t>AUCAMP, Ané</t>
  </si>
  <si>
    <t>VAN DER MERWE, Anita</t>
  </si>
  <si>
    <t>VAN SCHALKWYK, Carisa</t>
  </si>
  <si>
    <t>JANSE VAN RENSBURG, Lica</t>
  </si>
  <si>
    <t>3P Precision</t>
  </si>
  <si>
    <t>3P Sporter</t>
  </si>
  <si>
    <t>6.11.7.2b</t>
  </si>
  <si>
    <t>6.11.7.1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</si>
</sst>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2" fillId="2" borderId="9" xfId="0" applyFont="1" applyFill="1" applyBorder="1"/>
    <xf numFmtId="0" fontId="2" fillId="2" borderId="10" xfId="0" applyFont="1" applyFill="1" applyBorder="1"/>
    <xf numFmtId="164" fontId="2" fillId="2" borderId="10" xfId="0" applyNumberFormat="1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3" fillId="0" borderId="0" xfId="0" applyFont="1"/>
    <xf numFmtId="164" fontId="1" fillId="3" borderId="8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4" fillId="3" borderId="6" xfId="0" applyNumberFormat="1" applyFont="1" applyFill="1" applyBorder="1" applyAlignment="1">
      <alignment horizontal="center"/>
    </xf>
    <xf numFmtId="164" fontId="1" fillId="0" borderId="0" xfId="0" quotePrefix="1" applyNumberFormat="1" applyFont="1"/>
    <xf numFmtId="0" fontId="0" fillId="0" borderId="12" xfId="0" applyBorder="1"/>
    <xf numFmtId="164" fontId="0" fillId="0" borderId="12" xfId="0" applyNumberFormat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center"/>
    </xf>
    <xf numFmtId="0" fontId="0" fillId="0" borderId="12" xfId="0" quotePrefix="1" applyBorder="1"/>
    <xf numFmtId="164" fontId="1" fillId="0" borderId="12" xfId="0" applyNumberFormat="1" applyFont="1" applyBorder="1"/>
    <xf numFmtId="164" fontId="1" fillId="0" borderId="12" xfId="0" quotePrefix="1" applyNumberFormat="1" applyFont="1" applyBorder="1"/>
    <xf numFmtId="164" fontId="1" fillId="0" borderId="12" xfId="0" applyNumberFormat="1" applyFont="1" applyBorder="1" applyAlignment="1">
      <alignment horizontal="center"/>
    </xf>
    <xf numFmtId="0" fontId="1" fillId="0" borderId="12" xfId="0" quotePrefix="1" applyFont="1" applyBorder="1"/>
    <xf numFmtId="0" fontId="1" fillId="0" borderId="12" xfId="0" applyFont="1" applyBorder="1"/>
    <xf numFmtId="1" fontId="4" fillId="3" borderId="0" xfId="0" applyNumberFormat="1" applyFont="1" applyFill="1" applyBorder="1" applyAlignment="1">
      <alignment horizontal="center"/>
    </xf>
    <xf numFmtId="1" fontId="1" fillId="3" borderId="1" xfId="0" applyNumberFormat="1" applyFont="1" applyFill="1" applyBorder="1"/>
    <xf numFmtId="1" fontId="2" fillId="2" borderId="14" xfId="0" applyNumberFormat="1" applyFont="1" applyFill="1" applyBorder="1"/>
    <xf numFmtId="1" fontId="0" fillId="0" borderId="12" xfId="0" applyNumberFormat="1" applyBorder="1"/>
    <xf numFmtId="1" fontId="1" fillId="0" borderId="12" xfId="0" applyNumberFormat="1" applyFont="1" applyBorder="1"/>
    <xf numFmtId="1" fontId="1" fillId="0" borderId="12" xfId="0" quotePrefix="1" applyNumberFormat="1" applyFont="1" applyBorder="1"/>
    <xf numFmtId="1" fontId="0" fillId="0" borderId="0" xfId="0" applyNumberFormat="1"/>
    <xf numFmtId="1" fontId="1" fillId="0" borderId="0" xfId="0" applyNumberFormat="1" applyFont="1"/>
    <xf numFmtId="1" fontId="1" fillId="0" borderId="0" xfId="0" quotePrefix="1" applyNumberFormat="1" applyFont="1"/>
    <xf numFmtId="1" fontId="2" fillId="2" borderId="10" xfId="0" applyNumberFormat="1" applyFont="1" applyFill="1" applyBorder="1"/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Border="1"/>
    <xf numFmtId="1" fontId="1" fillId="0" borderId="0" xfId="0" quotePrefix="1" applyNumberFormat="1" applyFont="1" applyBorder="1"/>
    <xf numFmtId="164" fontId="1" fillId="0" borderId="0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" fontId="1" fillId="3" borderId="0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B1" zoomScale="130" zoomScaleNormal="130" workbookViewId="0">
      <selection activeCell="K19" sqref="K19"/>
    </sheetView>
  </sheetViews>
  <sheetFormatPr defaultRowHeight="12.75" x14ac:dyDescent="0.2"/>
  <cols>
    <col min="1" max="1" width="5.140625" style="1" hidden="1" customWidth="1"/>
    <col min="2" max="2" width="3.5703125" style="1" customWidth="1"/>
    <col min="3" max="3" width="8.140625" style="20" customWidth="1"/>
    <col min="4" max="4" width="22.5703125" style="1" customWidth="1"/>
    <col min="5" max="5" width="9.85546875" style="1" customWidth="1"/>
    <col min="6" max="11" width="6" style="2" customWidth="1"/>
    <col min="12" max="12" width="7.140625" style="2" customWidth="1"/>
    <col min="13" max="13" width="8.140625" style="2" customWidth="1"/>
    <col min="14" max="14" width="5.140625" style="13" customWidth="1"/>
    <col min="15" max="16384" width="9.140625" style="1"/>
  </cols>
  <sheetData>
    <row r="1" spans="2:14" s="10" customFormat="1" ht="15" customHeight="1" x14ac:dyDescent="0.25">
      <c r="B1" s="57" t="s">
        <v>11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s="10" customFormat="1" ht="15" customHeight="1" thickBot="1" x14ac:dyDescent="0.3">
      <c r="B2" s="14"/>
      <c r="C2" s="15"/>
      <c r="D2" s="15"/>
      <c r="E2" s="15"/>
      <c r="F2" s="21"/>
      <c r="G2" s="21"/>
      <c r="H2" s="21"/>
      <c r="I2" s="21"/>
      <c r="J2" s="21"/>
      <c r="K2" s="21"/>
      <c r="L2" s="21"/>
      <c r="M2" s="21"/>
      <c r="N2" s="23"/>
    </row>
    <row r="3" spans="2:14" ht="15.75" x14ac:dyDescent="0.25">
      <c r="B3" s="60" t="s">
        <v>16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3.5" thickBot="1" x14ac:dyDescent="0.25">
      <c r="B4" s="7"/>
      <c r="C4" s="17"/>
      <c r="D4" s="8"/>
      <c r="E4" s="8"/>
      <c r="F4" s="9"/>
      <c r="G4" s="9"/>
      <c r="H4" s="9"/>
      <c r="I4" s="9"/>
      <c r="J4" s="9"/>
      <c r="K4" s="9"/>
      <c r="L4" s="9"/>
      <c r="M4" s="9"/>
      <c r="N4" s="11"/>
    </row>
    <row r="5" spans="2:14" x14ac:dyDescent="0.2">
      <c r="B5" s="27" t="s">
        <v>12</v>
      </c>
      <c r="C5" s="28" t="s">
        <v>0</v>
      </c>
      <c r="D5" s="29" t="s">
        <v>1</v>
      </c>
      <c r="E5" s="29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0" t="s">
        <v>7</v>
      </c>
      <c r="K5" s="30" t="s">
        <v>8</v>
      </c>
      <c r="L5" s="30" t="s">
        <v>9</v>
      </c>
      <c r="M5" s="30" t="s">
        <v>35</v>
      </c>
      <c r="N5" s="31" t="s">
        <v>10</v>
      </c>
    </row>
    <row r="6" spans="2:14" ht="15" x14ac:dyDescent="0.25">
      <c r="B6" s="32" t="s">
        <v>47</v>
      </c>
      <c r="C6" s="25">
        <v>100036</v>
      </c>
      <c r="D6" s="25" t="s">
        <v>36</v>
      </c>
      <c r="E6" s="25" t="s">
        <v>19</v>
      </c>
      <c r="F6" s="26">
        <v>99.5</v>
      </c>
      <c r="G6" s="26">
        <v>98.3</v>
      </c>
      <c r="H6" s="26">
        <v>103.5</v>
      </c>
      <c r="I6" s="26">
        <v>102.2</v>
      </c>
      <c r="J6" s="26">
        <v>103.6</v>
      </c>
      <c r="K6" s="26">
        <v>102.9</v>
      </c>
      <c r="L6" s="33">
        <f>SUM(F6:K6)</f>
        <v>610</v>
      </c>
      <c r="M6" s="34"/>
      <c r="N6" s="35">
        <f>+L6/(10.9*60)*100</f>
        <v>93.272171253822634</v>
      </c>
    </row>
    <row r="7" spans="2:14" ht="15" x14ac:dyDescent="0.25">
      <c r="B7" s="32" t="s">
        <v>48</v>
      </c>
      <c r="C7" s="25">
        <v>50248</v>
      </c>
      <c r="D7" s="25" t="s">
        <v>37</v>
      </c>
      <c r="E7" s="25" t="s">
        <v>25</v>
      </c>
      <c r="F7" s="26">
        <v>95.8</v>
      </c>
      <c r="G7" s="26">
        <v>98.1</v>
      </c>
      <c r="H7" s="26">
        <v>101</v>
      </c>
      <c r="I7" s="26">
        <v>99.9</v>
      </c>
      <c r="J7" s="26">
        <v>99.6</v>
      </c>
      <c r="K7" s="26">
        <v>101.5</v>
      </c>
      <c r="L7" s="33">
        <f t="shared" ref="L7:L8" si="0">SUM(F7:K7)</f>
        <v>595.9</v>
      </c>
      <c r="M7" s="34"/>
      <c r="N7" s="35">
        <f t="shared" ref="N7:N8" si="1">+L7/(10.9*60)*100</f>
        <v>91.116207951070336</v>
      </c>
    </row>
    <row r="8" spans="2:14" ht="15" x14ac:dyDescent="0.25">
      <c r="B8" s="32" t="s">
        <v>49</v>
      </c>
      <c r="C8" s="25">
        <v>110013</v>
      </c>
      <c r="D8" s="25" t="s">
        <v>38</v>
      </c>
      <c r="E8" s="25" t="s">
        <v>19</v>
      </c>
      <c r="F8" s="26">
        <v>96.5</v>
      </c>
      <c r="G8" s="26">
        <v>96</v>
      </c>
      <c r="H8" s="26">
        <v>96.1</v>
      </c>
      <c r="I8" s="26">
        <v>95.8</v>
      </c>
      <c r="J8" s="26">
        <v>95.1</v>
      </c>
      <c r="K8" s="26">
        <v>88.5</v>
      </c>
      <c r="L8" s="33">
        <f t="shared" si="0"/>
        <v>568</v>
      </c>
      <c r="M8" s="34"/>
      <c r="N8" s="35">
        <f t="shared" si="1"/>
        <v>86.850152905198769</v>
      </c>
    </row>
    <row r="9" spans="2:14" ht="15" x14ac:dyDescent="0.25">
      <c r="B9"/>
      <c r="C9" s="19"/>
      <c r="D9"/>
      <c r="E9"/>
      <c r="F9" s="22"/>
      <c r="G9" s="22"/>
      <c r="H9" s="22"/>
      <c r="M9" s="24"/>
    </row>
    <row r="10" spans="2:14" ht="13.5" thickBot="1" x14ac:dyDescent="0.25"/>
    <row r="11" spans="2:14" ht="15.75" x14ac:dyDescent="0.25">
      <c r="B11" s="60" t="s">
        <v>13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ht="13.5" thickBot="1" x14ac:dyDescent="0.25">
      <c r="B12" s="7"/>
      <c r="C12" s="17"/>
      <c r="D12" s="8"/>
      <c r="E12" s="8"/>
      <c r="F12" s="9"/>
      <c r="G12" s="9"/>
      <c r="H12" s="9"/>
      <c r="I12" s="9"/>
      <c r="J12" s="9"/>
      <c r="K12" s="9"/>
      <c r="L12" s="9"/>
      <c r="M12" s="9"/>
      <c r="N12" s="11"/>
    </row>
    <row r="13" spans="2:14" x14ac:dyDescent="0.2">
      <c r="B13" s="27" t="s">
        <v>12</v>
      </c>
      <c r="C13" s="28" t="s">
        <v>0</v>
      </c>
      <c r="D13" s="29" t="s">
        <v>1</v>
      </c>
      <c r="E13" s="29" t="s">
        <v>2</v>
      </c>
      <c r="F13" s="30" t="s">
        <v>3</v>
      </c>
      <c r="G13" s="30" t="s">
        <v>4</v>
      </c>
      <c r="H13" s="30" t="s">
        <v>5</v>
      </c>
      <c r="I13" s="30" t="s">
        <v>6</v>
      </c>
      <c r="J13" s="30" t="s">
        <v>7</v>
      </c>
      <c r="K13" s="30" t="s">
        <v>8</v>
      </c>
      <c r="L13" s="30" t="s">
        <v>9</v>
      </c>
      <c r="M13" s="30" t="s">
        <v>35</v>
      </c>
      <c r="N13" s="31" t="s">
        <v>10</v>
      </c>
    </row>
    <row r="14" spans="2:14" ht="15" x14ac:dyDescent="0.25">
      <c r="B14" s="32" t="s">
        <v>47</v>
      </c>
      <c r="C14" s="25">
        <v>110001</v>
      </c>
      <c r="D14" s="25" t="s">
        <v>39</v>
      </c>
      <c r="E14" s="25" t="s">
        <v>19</v>
      </c>
      <c r="F14" s="26">
        <v>98.4</v>
      </c>
      <c r="G14" s="26">
        <v>97.8</v>
      </c>
      <c r="H14" s="26">
        <v>102.8</v>
      </c>
      <c r="I14" s="26">
        <v>100.7</v>
      </c>
      <c r="J14" s="26">
        <v>100.1</v>
      </c>
      <c r="K14" s="26">
        <v>100.3</v>
      </c>
      <c r="L14" s="33">
        <f t="shared" ref="L14:L19" si="2">SUM(F14:K14)</f>
        <v>600.09999999999991</v>
      </c>
      <c r="M14" s="34"/>
      <c r="N14" s="35">
        <f t="shared" ref="N14:N19" si="3">+L14/(10.9*60)*100</f>
        <v>91.758409785932699</v>
      </c>
    </row>
    <row r="15" spans="2:14" ht="15" x14ac:dyDescent="0.25">
      <c r="B15" s="32" t="s">
        <v>48</v>
      </c>
      <c r="C15" s="25">
        <v>120308</v>
      </c>
      <c r="D15" s="25" t="s">
        <v>40</v>
      </c>
      <c r="E15" s="25" t="s">
        <v>19</v>
      </c>
      <c r="F15" s="26">
        <v>99.2</v>
      </c>
      <c r="G15" s="26">
        <v>99.6</v>
      </c>
      <c r="H15" s="26">
        <v>99.6</v>
      </c>
      <c r="I15" s="26">
        <v>100.9</v>
      </c>
      <c r="J15" s="26">
        <v>98.7</v>
      </c>
      <c r="K15" s="26">
        <v>100.6</v>
      </c>
      <c r="L15" s="33">
        <f t="shared" si="2"/>
        <v>598.59999999999991</v>
      </c>
      <c r="M15" s="34"/>
      <c r="N15" s="35">
        <f t="shared" si="3"/>
        <v>91.529051987767573</v>
      </c>
    </row>
    <row r="16" spans="2:14" ht="15" x14ac:dyDescent="0.25">
      <c r="B16" s="32" t="s">
        <v>49</v>
      </c>
      <c r="C16" s="25">
        <v>110010</v>
      </c>
      <c r="D16" s="25" t="s">
        <v>27</v>
      </c>
      <c r="E16" s="25" t="s">
        <v>28</v>
      </c>
      <c r="F16" s="26">
        <v>99</v>
      </c>
      <c r="G16" s="26">
        <v>97.7</v>
      </c>
      <c r="H16" s="26">
        <v>101.5</v>
      </c>
      <c r="I16" s="26">
        <v>103.1</v>
      </c>
      <c r="J16" s="26">
        <v>97</v>
      </c>
      <c r="K16" s="26">
        <v>96.8</v>
      </c>
      <c r="L16" s="33">
        <f t="shared" si="2"/>
        <v>595.09999999999991</v>
      </c>
      <c r="M16" s="34"/>
      <c r="N16" s="35">
        <f t="shared" si="3"/>
        <v>90.993883792048919</v>
      </c>
    </row>
    <row r="17" spans="2:14" ht="15" x14ac:dyDescent="0.25">
      <c r="B17" s="32" t="s">
        <v>50</v>
      </c>
      <c r="C17" s="25">
        <v>120577</v>
      </c>
      <c r="D17" s="25" t="s">
        <v>41</v>
      </c>
      <c r="E17" s="25" t="s">
        <v>19</v>
      </c>
      <c r="F17" s="26">
        <v>96.7</v>
      </c>
      <c r="G17" s="26">
        <v>100.4</v>
      </c>
      <c r="H17" s="26">
        <v>98.1</v>
      </c>
      <c r="I17" s="26">
        <v>96.4</v>
      </c>
      <c r="J17" s="26">
        <v>99.8</v>
      </c>
      <c r="K17" s="26">
        <v>102.1</v>
      </c>
      <c r="L17" s="33">
        <f t="shared" si="2"/>
        <v>593.5</v>
      </c>
      <c r="M17" s="34"/>
      <c r="N17" s="35">
        <f t="shared" si="3"/>
        <v>90.749235474006113</v>
      </c>
    </row>
    <row r="18" spans="2:14" ht="15" x14ac:dyDescent="0.25">
      <c r="B18" s="32" t="s">
        <v>51</v>
      </c>
      <c r="C18" s="25">
        <v>100040</v>
      </c>
      <c r="D18" s="25" t="s">
        <v>42</v>
      </c>
      <c r="E18" s="25" t="s">
        <v>19</v>
      </c>
      <c r="F18" s="26">
        <v>98.4</v>
      </c>
      <c r="G18" s="26">
        <v>97.4</v>
      </c>
      <c r="H18" s="26">
        <v>96.7</v>
      </c>
      <c r="I18" s="26">
        <v>100.8</v>
      </c>
      <c r="J18" s="26">
        <v>99.2</v>
      </c>
      <c r="K18" s="26">
        <v>96.3</v>
      </c>
      <c r="L18" s="33">
        <f t="shared" si="2"/>
        <v>588.79999999999995</v>
      </c>
      <c r="M18" s="34"/>
      <c r="N18" s="35">
        <f t="shared" si="3"/>
        <v>90.030581039755347</v>
      </c>
    </row>
    <row r="19" spans="2:14" ht="15" x14ac:dyDescent="0.25">
      <c r="B19" s="32" t="s">
        <v>52</v>
      </c>
      <c r="C19" s="25">
        <v>120117</v>
      </c>
      <c r="D19" s="25" t="s">
        <v>43</v>
      </c>
      <c r="E19" s="25" t="s">
        <v>19</v>
      </c>
      <c r="F19" s="26">
        <v>98.2</v>
      </c>
      <c r="G19" s="26">
        <v>97.9</v>
      </c>
      <c r="H19" s="26">
        <v>95.6</v>
      </c>
      <c r="I19" s="26">
        <v>103.5</v>
      </c>
      <c r="J19" s="26">
        <v>94.2</v>
      </c>
      <c r="K19" s="26">
        <v>95.1</v>
      </c>
      <c r="L19" s="33">
        <f t="shared" si="2"/>
        <v>584.5</v>
      </c>
      <c r="M19" s="34"/>
      <c r="N19" s="35">
        <f t="shared" si="3"/>
        <v>89.37308868501529</v>
      </c>
    </row>
    <row r="20" spans="2:14" ht="15" x14ac:dyDescent="0.25">
      <c r="C20"/>
      <c r="D20"/>
      <c r="E20"/>
      <c r="F20" s="22"/>
      <c r="G20" s="22"/>
      <c r="H20" s="22"/>
      <c r="I20" s="22"/>
      <c r="J20" s="22"/>
      <c r="K20" s="22"/>
      <c r="L20" s="22"/>
    </row>
    <row r="21" spans="2:14" ht="13.5" thickBot="1" x14ac:dyDescent="0.25"/>
    <row r="22" spans="2:14" ht="15.75" x14ac:dyDescent="0.25">
      <c r="B22" s="60" t="s">
        <v>14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</row>
    <row r="23" spans="2:14" ht="13.5" thickBot="1" x14ac:dyDescent="0.25">
      <c r="B23" s="7"/>
      <c r="C23" s="17"/>
      <c r="D23" s="8"/>
      <c r="E23" s="8"/>
      <c r="F23" s="9"/>
      <c r="G23" s="9"/>
      <c r="H23" s="9"/>
      <c r="I23" s="9"/>
      <c r="J23" s="9"/>
      <c r="K23" s="9"/>
      <c r="L23" s="9"/>
      <c r="M23" s="9"/>
      <c r="N23" s="11"/>
    </row>
    <row r="24" spans="2:14" x14ac:dyDescent="0.2">
      <c r="B24" s="27" t="s">
        <v>12</v>
      </c>
      <c r="C24" s="28" t="s">
        <v>0</v>
      </c>
      <c r="D24" s="29" t="s">
        <v>1</v>
      </c>
      <c r="E24" s="29" t="s">
        <v>2</v>
      </c>
      <c r="F24" s="30" t="s">
        <v>3</v>
      </c>
      <c r="G24" s="30" t="s">
        <v>4</v>
      </c>
      <c r="H24" s="30" t="s">
        <v>5</v>
      </c>
      <c r="I24" s="30" t="s">
        <v>6</v>
      </c>
      <c r="J24" s="30" t="s">
        <v>7</v>
      </c>
      <c r="K24" s="30" t="s">
        <v>8</v>
      </c>
      <c r="L24" s="30" t="s">
        <v>9</v>
      </c>
      <c r="M24" s="30" t="s">
        <v>35</v>
      </c>
      <c r="N24" s="31" t="s">
        <v>10</v>
      </c>
    </row>
    <row r="25" spans="2:14" ht="15" x14ac:dyDescent="0.25">
      <c r="B25" s="32" t="s">
        <v>47</v>
      </c>
      <c r="C25" s="25">
        <v>100018</v>
      </c>
      <c r="D25" s="25" t="s">
        <v>24</v>
      </c>
      <c r="E25" s="25" t="s">
        <v>25</v>
      </c>
      <c r="F25" s="26">
        <v>97.3</v>
      </c>
      <c r="G25" s="26">
        <v>99.2</v>
      </c>
      <c r="H25" s="26">
        <v>98.3</v>
      </c>
      <c r="I25" s="26">
        <v>97.7</v>
      </c>
      <c r="J25" s="26">
        <v>97.2</v>
      </c>
      <c r="K25" s="26">
        <v>94.2</v>
      </c>
      <c r="L25" s="33">
        <f t="shared" ref="L25:L27" si="4">SUM(F25:K25)</f>
        <v>583.9</v>
      </c>
      <c r="M25" s="34"/>
      <c r="N25" s="35">
        <f t="shared" ref="N25:N27" si="5">+L25/(10.9*60)*100</f>
        <v>89.281345565749234</v>
      </c>
    </row>
    <row r="26" spans="2:14" ht="15" x14ac:dyDescent="0.25">
      <c r="B26" s="32" t="s">
        <v>48</v>
      </c>
      <c r="C26" s="25">
        <v>120375</v>
      </c>
      <c r="D26" s="25" t="s">
        <v>26</v>
      </c>
      <c r="E26" s="25" t="s">
        <v>23</v>
      </c>
      <c r="F26" s="26">
        <v>100.2</v>
      </c>
      <c r="G26" s="26">
        <v>100.8</v>
      </c>
      <c r="H26" s="26">
        <v>94.6</v>
      </c>
      <c r="I26" s="26">
        <v>92.7</v>
      </c>
      <c r="J26" s="26">
        <v>96</v>
      </c>
      <c r="K26" s="26">
        <v>97.6</v>
      </c>
      <c r="L26" s="33">
        <f t="shared" si="4"/>
        <v>581.9</v>
      </c>
      <c r="M26" s="34"/>
      <c r="N26" s="35">
        <f t="shared" si="5"/>
        <v>88.975535168195719</v>
      </c>
    </row>
    <row r="27" spans="2:14" ht="15" x14ac:dyDescent="0.25">
      <c r="B27" s="32" t="s">
        <v>49</v>
      </c>
      <c r="C27" s="25">
        <v>120146</v>
      </c>
      <c r="D27" s="25" t="s">
        <v>44</v>
      </c>
      <c r="E27" s="25" t="s">
        <v>19</v>
      </c>
      <c r="F27" s="26">
        <v>94.5</v>
      </c>
      <c r="G27" s="26">
        <v>99.7</v>
      </c>
      <c r="H27" s="26">
        <v>96.2</v>
      </c>
      <c r="I27" s="26">
        <v>97.9</v>
      </c>
      <c r="J27" s="26">
        <v>98.6</v>
      </c>
      <c r="K27" s="26">
        <v>94.7</v>
      </c>
      <c r="L27" s="33">
        <f t="shared" si="4"/>
        <v>581.6</v>
      </c>
      <c r="M27" s="34"/>
      <c r="N27" s="35">
        <f t="shared" si="5"/>
        <v>88.929663608562691</v>
      </c>
    </row>
    <row r="28" spans="2:14" ht="15" x14ac:dyDescent="0.25">
      <c r="C28"/>
      <c r="D28"/>
      <c r="E28"/>
      <c r="F28" s="22"/>
      <c r="G28" s="22"/>
      <c r="H28" s="22"/>
      <c r="I28" s="22"/>
      <c r="J28" s="22"/>
      <c r="K28" s="22"/>
      <c r="L28" s="22"/>
    </row>
    <row r="29" spans="2:14" ht="13.5" thickBot="1" x14ac:dyDescent="0.25"/>
    <row r="30" spans="2:14" ht="15.75" x14ac:dyDescent="0.25">
      <c r="B30" s="60" t="s">
        <v>15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2:14" ht="13.5" thickBot="1" x14ac:dyDescent="0.25">
      <c r="B31" s="7"/>
      <c r="C31" s="17"/>
      <c r="D31" s="8"/>
      <c r="E31" s="8"/>
      <c r="F31" s="9"/>
      <c r="G31" s="9"/>
      <c r="H31" s="9"/>
      <c r="I31" s="9"/>
      <c r="J31" s="9"/>
      <c r="K31" s="9"/>
      <c r="L31" s="9"/>
      <c r="M31" s="9"/>
      <c r="N31" s="11"/>
    </row>
    <row r="32" spans="2:14" x14ac:dyDescent="0.2">
      <c r="B32" s="27" t="s">
        <v>12</v>
      </c>
      <c r="C32" s="28" t="s">
        <v>0</v>
      </c>
      <c r="D32" s="29" t="s">
        <v>1</v>
      </c>
      <c r="E32" s="29" t="s">
        <v>2</v>
      </c>
      <c r="F32" s="30" t="s">
        <v>3</v>
      </c>
      <c r="G32" s="30" t="s">
        <v>4</v>
      </c>
      <c r="H32" s="30" t="s">
        <v>5</v>
      </c>
      <c r="I32" s="30" t="s">
        <v>6</v>
      </c>
      <c r="J32" s="30" t="s">
        <v>7</v>
      </c>
      <c r="K32" s="30" t="s">
        <v>8</v>
      </c>
      <c r="L32" s="30" t="s">
        <v>9</v>
      </c>
      <c r="M32" s="30" t="s">
        <v>35</v>
      </c>
      <c r="N32" s="31" t="s">
        <v>10</v>
      </c>
    </row>
    <row r="33" spans="1:14" ht="15" x14ac:dyDescent="0.25">
      <c r="B33" s="32" t="s">
        <v>47</v>
      </c>
      <c r="C33" s="25">
        <v>120452</v>
      </c>
      <c r="D33" s="25" t="s">
        <v>45</v>
      </c>
      <c r="E33" s="25" t="s">
        <v>31</v>
      </c>
      <c r="F33" s="26">
        <v>93.3</v>
      </c>
      <c r="G33" s="26">
        <v>100.2</v>
      </c>
      <c r="H33" s="26">
        <v>99.8</v>
      </c>
      <c r="I33" s="26">
        <v>97.1</v>
      </c>
      <c r="J33" s="26">
        <v>98.5</v>
      </c>
      <c r="K33" s="26">
        <v>96.4</v>
      </c>
      <c r="L33" s="33">
        <f t="shared" ref="L33:L37" si="6">SUM(F33:K33)</f>
        <v>585.29999999999995</v>
      </c>
      <c r="M33" s="34"/>
      <c r="N33" s="35">
        <f t="shared" ref="N33:N37" si="7">+L33/(10.9*60)*100</f>
        <v>89.495412844036693</v>
      </c>
    </row>
    <row r="34" spans="1:14" ht="15" x14ac:dyDescent="0.25">
      <c r="B34" s="32" t="s">
        <v>48</v>
      </c>
      <c r="C34" s="25">
        <v>120481</v>
      </c>
      <c r="D34" s="25" t="s">
        <v>46</v>
      </c>
      <c r="E34" s="25" t="s">
        <v>19</v>
      </c>
      <c r="F34" s="26">
        <v>95.3</v>
      </c>
      <c r="G34" s="26">
        <v>96.7</v>
      </c>
      <c r="H34" s="26">
        <v>93.3</v>
      </c>
      <c r="I34" s="26">
        <v>98.7</v>
      </c>
      <c r="J34" s="26">
        <v>94.3</v>
      </c>
      <c r="K34" s="26">
        <v>93</v>
      </c>
      <c r="L34" s="33">
        <f t="shared" si="6"/>
        <v>571.29999999999995</v>
      </c>
      <c r="M34" s="34"/>
      <c r="N34" s="35">
        <f t="shared" si="7"/>
        <v>87.354740061162076</v>
      </c>
    </row>
    <row r="35" spans="1:14" ht="15" x14ac:dyDescent="0.25">
      <c r="B35" s="32" t="s">
        <v>49</v>
      </c>
      <c r="C35" s="25">
        <v>120168</v>
      </c>
      <c r="D35" s="25" t="s">
        <v>20</v>
      </c>
      <c r="E35" s="25" t="s">
        <v>21</v>
      </c>
      <c r="F35" s="26">
        <v>89.3</v>
      </c>
      <c r="G35" s="26">
        <v>95.1</v>
      </c>
      <c r="H35" s="26">
        <v>99.6</v>
      </c>
      <c r="I35" s="26">
        <v>94.3</v>
      </c>
      <c r="J35" s="26">
        <v>94.6</v>
      </c>
      <c r="K35" s="26">
        <v>98</v>
      </c>
      <c r="L35" s="33">
        <f t="shared" si="6"/>
        <v>570.9</v>
      </c>
      <c r="M35" s="34"/>
      <c r="N35" s="35">
        <f t="shared" si="7"/>
        <v>87.293577981651367</v>
      </c>
    </row>
    <row r="36" spans="1:14" s="20" customFormat="1" ht="15" x14ac:dyDescent="0.25">
      <c r="A36" s="1"/>
      <c r="B36" s="32" t="s">
        <v>50</v>
      </c>
      <c r="C36" s="25">
        <v>120432</v>
      </c>
      <c r="D36" s="25" t="s">
        <v>18</v>
      </c>
      <c r="E36" s="25" t="s">
        <v>19</v>
      </c>
      <c r="F36" s="26">
        <v>96.4</v>
      </c>
      <c r="G36" s="26">
        <v>91</v>
      </c>
      <c r="H36" s="26">
        <v>95.2</v>
      </c>
      <c r="I36" s="26">
        <v>92.6</v>
      </c>
      <c r="J36" s="26">
        <v>92.1</v>
      </c>
      <c r="K36" s="26">
        <v>96.8</v>
      </c>
      <c r="L36" s="33">
        <f t="shared" si="6"/>
        <v>564.1</v>
      </c>
      <c r="M36" s="34"/>
      <c r="N36" s="35">
        <f t="shared" si="7"/>
        <v>86.25382262996942</v>
      </c>
    </row>
    <row r="37" spans="1:14" ht="15" x14ac:dyDescent="0.25">
      <c r="B37" s="32" t="s">
        <v>51</v>
      </c>
      <c r="C37" s="25">
        <v>120509</v>
      </c>
      <c r="D37" s="25" t="s">
        <v>22</v>
      </c>
      <c r="E37" s="25" t="s">
        <v>23</v>
      </c>
      <c r="F37" s="26">
        <v>86.6</v>
      </c>
      <c r="G37" s="26">
        <v>92.2</v>
      </c>
      <c r="H37" s="26">
        <v>78.099999999999994</v>
      </c>
      <c r="I37" s="26">
        <v>75.400000000000006</v>
      </c>
      <c r="J37" s="26">
        <v>79.3</v>
      </c>
      <c r="K37" s="26">
        <v>75.8</v>
      </c>
      <c r="L37" s="33">
        <f t="shared" si="6"/>
        <v>487.4</v>
      </c>
      <c r="M37" s="34"/>
      <c r="N37" s="35">
        <f t="shared" si="7"/>
        <v>74.52599388379204</v>
      </c>
    </row>
  </sheetData>
  <mergeCells count="5">
    <mergeCell ref="B1:N1"/>
    <mergeCell ref="B3:N3"/>
    <mergeCell ref="B11:N11"/>
    <mergeCell ref="B22:N22"/>
    <mergeCell ref="B30:N30"/>
  </mergeCells>
  <printOptions gridLines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>
    <oddHeader>&amp;L&amp;"-,Bold"&amp;14SAARA NW Open&amp;C
&amp;"-,Bold"&amp;14Results&amp;R&amp;"-,Bold"&amp;14 2014-12-14</oddHeader>
    <oddFooter>&amp;L&amp;10DNS: Entered but Did not Start DSQ: Disqualified DNF: Did not Finish
&amp;R&amp;D  &amp;T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B25" zoomScale="130" zoomScaleNormal="130" workbookViewId="0">
      <selection activeCell="E7" sqref="E7"/>
    </sheetView>
  </sheetViews>
  <sheetFormatPr defaultRowHeight="12.75" x14ac:dyDescent="0.2"/>
  <cols>
    <col min="1" max="1" width="5.140625" style="1" hidden="1" customWidth="1"/>
    <col min="2" max="2" width="3.5703125" style="1" customWidth="1"/>
    <col min="3" max="3" width="8.140625" style="20" customWidth="1"/>
    <col min="4" max="4" width="22.5703125" style="1" customWidth="1"/>
    <col min="5" max="5" width="9.85546875" style="1" customWidth="1"/>
    <col min="6" max="11" width="6.140625" style="2" customWidth="1"/>
    <col min="12" max="12" width="6.42578125" style="2" customWidth="1"/>
    <col min="13" max="13" width="7.7109375" style="2" customWidth="1"/>
    <col min="14" max="14" width="6.42578125" style="13" customWidth="1"/>
    <col min="15" max="16384" width="9.140625" style="1"/>
  </cols>
  <sheetData>
    <row r="1" spans="2:14" s="10" customFormat="1" ht="15" customHeight="1" x14ac:dyDescent="0.25">
      <c r="B1" s="57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s="10" customFormat="1" ht="15" customHeight="1" thickBot="1" x14ac:dyDescent="0.3">
      <c r="B2" s="14"/>
      <c r="C2" s="15"/>
      <c r="D2" s="15"/>
      <c r="E2" s="15"/>
      <c r="F2" s="21"/>
      <c r="G2" s="21"/>
      <c r="H2" s="21"/>
      <c r="I2" s="21"/>
      <c r="J2" s="21"/>
      <c r="K2" s="21"/>
      <c r="L2" s="21"/>
      <c r="M2" s="21"/>
      <c r="N2" s="23"/>
    </row>
    <row r="3" spans="2:14" ht="15.75" x14ac:dyDescent="0.25">
      <c r="B3" s="60" t="s">
        <v>16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3.5" thickBot="1" x14ac:dyDescent="0.25">
      <c r="B4" s="7"/>
      <c r="C4" s="17"/>
      <c r="D4" s="8"/>
      <c r="E4" s="8"/>
      <c r="F4" s="9"/>
      <c r="G4" s="9"/>
      <c r="H4" s="9"/>
      <c r="I4" s="9"/>
      <c r="J4" s="9"/>
      <c r="K4" s="9"/>
      <c r="L4" s="9"/>
      <c r="M4" s="9"/>
      <c r="N4" s="11"/>
    </row>
    <row r="5" spans="2:14" x14ac:dyDescent="0.2">
      <c r="B5" s="27" t="s">
        <v>12</v>
      </c>
      <c r="C5" s="28" t="s">
        <v>0</v>
      </c>
      <c r="D5" s="29" t="s">
        <v>1</v>
      </c>
      <c r="E5" s="29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0" t="s">
        <v>7</v>
      </c>
      <c r="K5" s="30" t="s">
        <v>8</v>
      </c>
      <c r="L5" s="30" t="s">
        <v>9</v>
      </c>
      <c r="M5" s="30" t="s">
        <v>35</v>
      </c>
      <c r="N5" s="31" t="s">
        <v>10</v>
      </c>
    </row>
    <row r="6" spans="2:14" ht="15" x14ac:dyDescent="0.25">
      <c r="B6" s="36" t="s">
        <v>47</v>
      </c>
      <c r="C6" s="25">
        <v>60325</v>
      </c>
      <c r="D6" s="25" t="s">
        <v>60</v>
      </c>
      <c r="E6" s="25" t="s">
        <v>25</v>
      </c>
      <c r="F6" s="26">
        <v>98.2</v>
      </c>
      <c r="G6" s="26">
        <v>94.1</v>
      </c>
      <c r="H6" s="26">
        <v>95.8</v>
      </c>
      <c r="I6" s="26">
        <v>95.3</v>
      </c>
      <c r="J6" s="33"/>
      <c r="K6" s="33"/>
      <c r="L6" s="26">
        <f>SUM(F6:K6)</f>
        <v>383.40000000000003</v>
      </c>
      <c r="M6" s="33"/>
      <c r="N6" s="35">
        <f>+L6/(10.9*40)*100</f>
        <v>87.935779816513772</v>
      </c>
    </row>
    <row r="8" spans="2:14" ht="13.5" thickBot="1" x14ac:dyDescent="0.25"/>
    <row r="9" spans="2:14" ht="15.75" x14ac:dyDescent="0.25">
      <c r="B9" s="60" t="s">
        <v>13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ht="13.5" thickBot="1" x14ac:dyDescent="0.25">
      <c r="B10" s="7"/>
      <c r="C10" s="17"/>
      <c r="D10" s="8"/>
      <c r="E10" s="8"/>
      <c r="F10" s="9"/>
      <c r="G10" s="9"/>
      <c r="H10" s="9"/>
      <c r="I10" s="9"/>
      <c r="J10" s="9"/>
      <c r="K10" s="9"/>
      <c r="L10" s="9"/>
      <c r="M10" s="9"/>
      <c r="N10" s="11"/>
    </row>
    <row r="11" spans="2:14" ht="13.5" thickBot="1" x14ac:dyDescent="0.25">
      <c r="B11" s="4" t="s">
        <v>12</v>
      </c>
      <c r="C11" s="18" t="s">
        <v>0</v>
      </c>
      <c r="D11" s="5" t="s">
        <v>1</v>
      </c>
      <c r="E11" s="5" t="s">
        <v>2</v>
      </c>
      <c r="F11" s="6" t="s">
        <v>3</v>
      </c>
      <c r="G11" s="6" t="s">
        <v>4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  <c r="M11" s="6" t="s">
        <v>35</v>
      </c>
      <c r="N11" s="12" t="s">
        <v>10</v>
      </c>
    </row>
    <row r="12" spans="2:14" ht="15" x14ac:dyDescent="0.25">
      <c r="B12" s="32" t="s">
        <v>47</v>
      </c>
      <c r="C12" s="25">
        <v>110002</v>
      </c>
      <c r="D12" s="25" t="s">
        <v>54</v>
      </c>
      <c r="E12" s="25" t="s">
        <v>19</v>
      </c>
      <c r="F12" s="26">
        <v>104.2</v>
      </c>
      <c r="G12" s="26">
        <v>102.3</v>
      </c>
      <c r="H12" s="26">
        <v>99.6</v>
      </c>
      <c r="I12" s="26">
        <v>102.6</v>
      </c>
      <c r="J12" s="33"/>
      <c r="K12" s="33"/>
      <c r="L12" s="26">
        <f>SUM(F12:K12)</f>
        <v>408.70000000000005</v>
      </c>
      <c r="M12" s="33"/>
      <c r="N12" s="35">
        <f>+L12/(10.9*40)*100</f>
        <v>93.738532110091754</v>
      </c>
    </row>
    <row r="13" spans="2:14" ht="15" x14ac:dyDescent="0.25">
      <c r="B13" s="32" t="s">
        <v>48</v>
      </c>
      <c r="C13" s="25">
        <v>110088</v>
      </c>
      <c r="D13" s="25" t="s">
        <v>55</v>
      </c>
      <c r="E13" s="25" t="s">
        <v>19</v>
      </c>
      <c r="F13" s="26">
        <v>102.4</v>
      </c>
      <c r="G13" s="26">
        <v>100</v>
      </c>
      <c r="H13" s="26">
        <v>102.3</v>
      </c>
      <c r="I13" s="26">
        <v>101.8</v>
      </c>
      <c r="J13" s="33"/>
      <c r="K13" s="33"/>
      <c r="L13" s="26">
        <f t="shared" ref="L13:L18" si="0">SUM(F13:K13)</f>
        <v>406.5</v>
      </c>
      <c r="M13" s="33"/>
      <c r="N13" s="35">
        <f t="shared" ref="N13:N18" si="1">+L13/(10.9*40)*100</f>
        <v>93.233944954128447</v>
      </c>
    </row>
    <row r="14" spans="2:14" ht="15" x14ac:dyDescent="0.25">
      <c r="B14" s="32" t="s">
        <v>49</v>
      </c>
      <c r="C14" s="25">
        <v>120127</v>
      </c>
      <c r="D14" s="25" t="s">
        <v>56</v>
      </c>
      <c r="E14" s="25" t="s">
        <v>19</v>
      </c>
      <c r="F14" s="26">
        <v>100.1</v>
      </c>
      <c r="G14" s="26">
        <v>100.2</v>
      </c>
      <c r="H14" s="26">
        <v>99.4</v>
      </c>
      <c r="I14" s="26">
        <v>101.8</v>
      </c>
      <c r="J14" s="33"/>
      <c r="K14" s="33"/>
      <c r="L14" s="26">
        <f t="shared" si="0"/>
        <v>401.50000000000006</v>
      </c>
      <c r="M14" s="33"/>
      <c r="N14" s="35">
        <f t="shared" si="1"/>
        <v>92.087155963302763</v>
      </c>
    </row>
    <row r="15" spans="2:14" ht="15" x14ac:dyDescent="0.25">
      <c r="B15" s="32" t="s">
        <v>50</v>
      </c>
      <c r="C15" s="25">
        <v>120125</v>
      </c>
      <c r="D15" s="25" t="s">
        <v>57</v>
      </c>
      <c r="E15" s="25" t="s">
        <v>19</v>
      </c>
      <c r="F15" s="26">
        <v>95.6</v>
      </c>
      <c r="G15" s="26">
        <v>102</v>
      </c>
      <c r="H15" s="26">
        <v>98</v>
      </c>
      <c r="I15" s="26">
        <v>94.1</v>
      </c>
      <c r="J15" s="33"/>
      <c r="K15" s="33"/>
      <c r="L15" s="26">
        <f t="shared" si="0"/>
        <v>389.70000000000005</v>
      </c>
      <c r="M15" s="33"/>
      <c r="N15" s="35">
        <f t="shared" si="1"/>
        <v>89.380733944954144</v>
      </c>
    </row>
    <row r="16" spans="2:14" ht="15" x14ac:dyDescent="0.25">
      <c r="B16" s="32" t="s">
        <v>51</v>
      </c>
      <c r="C16" s="25">
        <v>120482</v>
      </c>
      <c r="D16" s="25" t="s">
        <v>58</v>
      </c>
      <c r="E16" s="25" t="s">
        <v>19</v>
      </c>
      <c r="F16" s="26">
        <v>96.3</v>
      </c>
      <c r="G16" s="26">
        <v>97.4</v>
      </c>
      <c r="H16" s="26">
        <v>97.6</v>
      </c>
      <c r="I16" s="26">
        <v>97.5</v>
      </c>
      <c r="J16" s="33"/>
      <c r="K16" s="33"/>
      <c r="L16" s="26">
        <f t="shared" si="0"/>
        <v>388.79999999999995</v>
      </c>
      <c r="M16" s="33"/>
      <c r="N16" s="35">
        <f t="shared" si="1"/>
        <v>89.174311926605498</v>
      </c>
    </row>
    <row r="17" spans="2:14" ht="15" x14ac:dyDescent="0.25">
      <c r="B17" s="32" t="s">
        <v>52</v>
      </c>
      <c r="C17" s="25">
        <v>120304</v>
      </c>
      <c r="D17" s="25" t="s">
        <v>59</v>
      </c>
      <c r="E17" s="25" t="s">
        <v>19</v>
      </c>
      <c r="F17" s="26">
        <v>98.2</v>
      </c>
      <c r="G17" s="26">
        <v>98.3</v>
      </c>
      <c r="H17" s="26">
        <v>96.3</v>
      </c>
      <c r="I17" s="26">
        <v>93.6</v>
      </c>
      <c r="J17" s="33"/>
      <c r="K17" s="33"/>
      <c r="L17" s="26">
        <f t="shared" si="0"/>
        <v>386.4</v>
      </c>
      <c r="M17" s="33"/>
      <c r="N17" s="35">
        <f t="shared" si="1"/>
        <v>88.623853211009177</v>
      </c>
    </row>
    <row r="18" spans="2:14" ht="15" x14ac:dyDescent="0.25">
      <c r="B18" s="32" t="s">
        <v>53</v>
      </c>
      <c r="C18" s="25">
        <v>120288</v>
      </c>
      <c r="D18" s="25" t="s">
        <v>33</v>
      </c>
      <c r="E18" s="25" t="s">
        <v>34</v>
      </c>
      <c r="F18" s="26">
        <v>88.3</v>
      </c>
      <c r="G18" s="26">
        <v>98</v>
      </c>
      <c r="H18" s="26">
        <v>100.2</v>
      </c>
      <c r="I18" s="26">
        <v>98.1</v>
      </c>
      <c r="J18" s="33"/>
      <c r="K18" s="33"/>
      <c r="L18" s="26">
        <f t="shared" si="0"/>
        <v>384.6</v>
      </c>
      <c r="M18" s="33"/>
      <c r="N18" s="35">
        <f t="shared" si="1"/>
        <v>88.211009174311926</v>
      </c>
    </row>
    <row r="19" spans="2:14" ht="12" customHeight="1" x14ac:dyDescent="0.25">
      <c r="C19"/>
      <c r="D19"/>
      <c r="E19"/>
      <c r="F19" s="22"/>
      <c r="G19" s="22"/>
      <c r="H19" s="22"/>
      <c r="I19" s="22"/>
      <c r="L19" s="22"/>
    </row>
    <row r="20" spans="2:14" ht="12" customHeight="1" x14ac:dyDescent="0.2"/>
    <row r="21" spans="2:14" ht="13.5" thickBot="1" x14ac:dyDescent="0.25"/>
    <row r="22" spans="2:14" ht="15.75" x14ac:dyDescent="0.25">
      <c r="B22" s="60" t="s">
        <v>14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</row>
    <row r="23" spans="2:14" ht="13.5" thickBot="1" x14ac:dyDescent="0.25">
      <c r="B23" s="7"/>
      <c r="C23" s="17"/>
      <c r="D23" s="8"/>
      <c r="E23" s="8"/>
      <c r="F23" s="9"/>
      <c r="G23" s="9"/>
      <c r="H23" s="9"/>
      <c r="I23" s="9"/>
      <c r="J23" s="9"/>
      <c r="K23" s="9"/>
      <c r="L23" s="9"/>
      <c r="M23" s="9"/>
      <c r="N23" s="11"/>
    </row>
    <row r="24" spans="2:14" x14ac:dyDescent="0.2">
      <c r="B24" s="27" t="s">
        <v>12</v>
      </c>
      <c r="C24" s="28" t="s">
        <v>0</v>
      </c>
      <c r="D24" s="29" t="s">
        <v>1</v>
      </c>
      <c r="E24" s="29" t="s">
        <v>2</v>
      </c>
      <c r="F24" s="30" t="s">
        <v>3</v>
      </c>
      <c r="G24" s="30" t="s">
        <v>4</v>
      </c>
      <c r="H24" s="30" t="s">
        <v>5</v>
      </c>
      <c r="I24" s="30" t="s">
        <v>6</v>
      </c>
      <c r="J24" s="30" t="s">
        <v>7</v>
      </c>
      <c r="K24" s="30" t="s">
        <v>8</v>
      </c>
      <c r="L24" s="30" t="s">
        <v>9</v>
      </c>
      <c r="M24" s="30" t="s">
        <v>35</v>
      </c>
      <c r="N24" s="31" t="s">
        <v>10</v>
      </c>
    </row>
    <row r="25" spans="2:14" ht="15" x14ac:dyDescent="0.25">
      <c r="B25" s="36" t="s">
        <v>47</v>
      </c>
      <c r="C25" s="25">
        <v>120486</v>
      </c>
      <c r="D25" s="25" t="s">
        <v>61</v>
      </c>
      <c r="E25" s="25" t="s">
        <v>19</v>
      </c>
      <c r="F25" s="26">
        <v>96.9</v>
      </c>
      <c r="G25" s="26">
        <v>100.7</v>
      </c>
      <c r="H25" s="26">
        <v>96.5</v>
      </c>
      <c r="I25" s="26">
        <v>98.2</v>
      </c>
      <c r="J25" s="33"/>
      <c r="K25" s="33"/>
      <c r="L25" s="26">
        <f>SUM(F25:K25)</f>
        <v>392.3</v>
      </c>
      <c r="M25" s="33"/>
      <c r="N25" s="35">
        <f>+L25/(10.9*40)*100</f>
        <v>89.977064220183493</v>
      </c>
    </row>
    <row r="28" spans="2:14" ht="13.5" thickBot="1" x14ac:dyDescent="0.25"/>
    <row r="29" spans="2:14" ht="15.75" x14ac:dyDescent="0.25">
      <c r="B29" s="60" t="s">
        <v>15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2:14" ht="13.5" thickBot="1" x14ac:dyDescent="0.25">
      <c r="B30" s="7"/>
      <c r="C30" s="17"/>
      <c r="D30" s="8"/>
      <c r="E30" s="8"/>
      <c r="F30" s="9"/>
      <c r="G30" s="9"/>
      <c r="H30" s="9"/>
      <c r="I30" s="9"/>
      <c r="J30" s="9"/>
      <c r="K30" s="9"/>
      <c r="L30" s="9"/>
      <c r="M30" s="9"/>
      <c r="N30" s="11"/>
    </row>
    <row r="31" spans="2:14" x14ac:dyDescent="0.2">
      <c r="B31" s="27" t="s">
        <v>12</v>
      </c>
      <c r="C31" s="28" t="s">
        <v>0</v>
      </c>
      <c r="D31" s="29" t="s">
        <v>1</v>
      </c>
      <c r="E31" s="29" t="s">
        <v>2</v>
      </c>
      <c r="F31" s="30" t="s">
        <v>3</v>
      </c>
      <c r="G31" s="30" t="s">
        <v>4</v>
      </c>
      <c r="H31" s="30" t="s">
        <v>5</v>
      </c>
      <c r="I31" s="30" t="s">
        <v>6</v>
      </c>
      <c r="J31" s="30" t="s">
        <v>7</v>
      </c>
      <c r="K31" s="30" t="s">
        <v>8</v>
      </c>
      <c r="L31" s="30" t="s">
        <v>9</v>
      </c>
      <c r="M31" s="30" t="s">
        <v>35</v>
      </c>
      <c r="N31" s="31" t="s">
        <v>10</v>
      </c>
    </row>
    <row r="32" spans="2:14" ht="15" x14ac:dyDescent="0.25">
      <c r="B32" s="37">
        <v>1</v>
      </c>
      <c r="C32" s="25">
        <v>110035</v>
      </c>
      <c r="D32" s="25" t="s">
        <v>30</v>
      </c>
      <c r="E32" s="25" t="s">
        <v>31</v>
      </c>
      <c r="F32" s="26">
        <v>100.3</v>
      </c>
      <c r="G32" s="26">
        <v>98.9</v>
      </c>
      <c r="H32" s="26">
        <v>103.2</v>
      </c>
      <c r="I32" s="26">
        <v>97.9</v>
      </c>
      <c r="J32" s="33"/>
      <c r="K32" s="33"/>
      <c r="L32" s="26">
        <f>SUM(F32:K32)</f>
        <v>400.29999999999995</v>
      </c>
      <c r="M32" s="33"/>
      <c r="N32" s="35">
        <f>+L32/(10.9*40)*100</f>
        <v>91.811926605504581</v>
      </c>
    </row>
    <row r="33" spans="1:14" ht="15" x14ac:dyDescent="0.25">
      <c r="B33" s="37">
        <v>2</v>
      </c>
      <c r="C33" s="25">
        <v>120431</v>
      </c>
      <c r="D33" s="25" t="s">
        <v>32</v>
      </c>
      <c r="E33" s="25" t="s">
        <v>31</v>
      </c>
      <c r="F33" s="26">
        <v>97.8</v>
      </c>
      <c r="G33" s="26">
        <v>97.4</v>
      </c>
      <c r="H33" s="26">
        <v>98.8</v>
      </c>
      <c r="I33" s="26">
        <v>95.9</v>
      </c>
      <c r="J33" s="33"/>
      <c r="K33" s="33"/>
      <c r="L33" s="26">
        <f t="shared" ref="L33" si="2">SUM(F33:K33)</f>
        <v>389.9</v>
      </c>
      <c r="M33" s="33"/>
      <c r="N33" s="35">
        <f>+L33/(10.9*40)*100</f>
        <v>89.426605504587158</v>
      </c>
    </row>
    <row r="34" spans="1:14" ht="15" x14ac:dyDescent="0.25">
      <c r="B34" s="1" t="s">
        <v>17</v>
      </c>
      <c r="L34" s="22"/>
    </row>
    <row r="35" spans="1:14" s="20" customFormat="1" ht="15" x14ac:dyDescent="0.25">
      <c r="A35" s="1"/>
      <c r="B35" s="1" t="s">
        <v>17</v>
      </c>
      <c r="D35" s="1"/>
      <c r="E35" s="1"/>
      <c r="F35" s="2"/>
      <c r="G35" s="2"/>
      <c r="H35" s="2"/>
      <c r="I35" s="2"/>
      <c r="J35" s="2"/>
      <c r="K35" s="2"/>
      <c r="L35" s="22"/>
      <c r="M35" s="2"/>
      <c r="N35" s="13"/>
    </row>
    <row r="36" spans="1:14" ht="15" x14ac:dyDescent="0.25">
      <c r="L36" s="22"/>
    </row>
    <row r="37" spans="1:14" ht="15" x14ac:dyDescent="0.25">
      <c r="L37" s="22"/>
    </row>
    <row r="38" spans="1:14" ht="15" x14ac:dyDescent="0.25">
      <c r="L38" s="22"/>
    </row>
  </sheetData>
  <mergeCells count="5">
    <mergeCell ref="B1:N1"/>
    <mergeCell ref="B3:N3"/>
    <mergeCell ref="B9:N9"/>
    <mergeCell ref="B22:N22"/>
    <mergeCell ref="B29:N29"/>
  </mergeCells>
  <printOptions gridLines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Header>&amp;L&amp;"-,Bold"&amp;14SAARA NW Open&amp;C
&amp;"-,Bold"&amp;14Results&amp;R&amp;"-,Bold"&amp;14 2014-12-14</oddHeader>
    <oddFooter>&amp;L&amp;10DNS: Entered but Did not Start DSQ: Disqualified DNF: Did not Finish
&amp;R&amp;D  &amp;T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4" zoomScale="130" zoomScaleNormal="130" workbookViewId="0">
      <selection activeCell="B27" sqref="B27"/>
    </sheetView>
  </sheetViews>
  <sheetFormatPr defaultRowHeight="12.75" x14ac:dyDescent="0.2"/>
  <cols>
    <col min="1" max="1" width="5.140625" style="1" hidden="1" customWidth="1"/>
    <col min="2" max="2" width="3.5703125" style="1" customWidth="1"/>
    <col min="3" max="3" width="8.140625" style="20" customWidth="1"/>
    <col min="4" max="4" width="22.5703125" style="1" customWidth="1"/>
    <col min="5" max="5" width="9.85546875" style="1" customWidth="1"/>
    <col min="6" max="11" width="6" style="45" customWidth="1"/>
    <col min="12" max="12" width="5.42578125" style="45" customWidth="1"/>
    <col min="13" max="13" width="8.140625" style="45" customWidth="1"/>
    <col min="14" max="14" width="5.140625" style="13" customWidth="1"/>
    <col min="15" max="16384" width="9.140625" style="1"/>
  </cols>
  <sheetData>
    <row r="1" spans="2:14" s="10" customFormat="1" ht="15" customHeight="1" x14ac:dyDescent="0.25">
      <c r="B1" s="57" t="s">
        <v>62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s="10" customFormat="1" ht="15" customHeight="1" thickBot="1" x14ac:dyDescent="0.3">
      <c r="B2" s="14"/>
      <c r="C2" s="15"/>
      <c r="D2" s="15"/>
      <c r="E2" s="15"/>
      <c r="F2" s="38"/>
      <c r="G2" s="38"/>
      <c r="H2" s="38"/>
      <c r="I2" s="38"/>
      <c r="J2" s="38"/>
      <c r="K2" s="38"/>
      <c r="L2" s="38"/>
      <c r="M2" s="38"/>
      <c r="N2" s="23"/>
    </row>
    <row r="3" spans="2:14" ht="15.75" x14ac:dyDescent="0.25">
      <c r="B3" s="60" t="s">
        <v>16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3.5" thickBot="1" x14ac:dyDescent="0.25">
      <c r="B4" s="7"/>
      <c r="C4" s="17"/>
      <c r="D4" s="8"/>
      <c r="E4" s="8"/>
      <c r="F4" s="39"/>
      <c r="G4" s="39"/>
      <c r="H4" s="39"/>
      <c r="I4" s="39"/>
      <c r="J4" s="39"/>
      <c r="K4" s="39"/>
      <c r="L4" s="39"/>
      <c r="M4" s="39"/>
      <c r="N4" s="11"/>
    </row>
    <row r="5" spans="2:14" x14ac:dyDescent="0.2">
      <c r="B5" s="27" t="s">
        <v>12</v>
      </c>
      <c r="C5" s="28" t="s">
        <v>0</v>
      </c>
      <c r="D5" s="29" t="s">
        <v>1</v>
      </c>
      <c r="E5" s="29" t="s">
        <v>2</v>
      </c>
      <c r="F5" s="40" t="s">
        <v>3</v>
      </c>
      <c r="G5" s="40" t="s">
        <v>4</v>
      </c>
      <c r="H5" s="40" t="s">
        <v>5</v>
      </c>
      <c r="I5" s="40" t="s">
        <v>6</v>
      </c>
      <c r="J5" s="40" t="s">
        <v>7</v>
      </c>
      <c r="K5" s="40" t="s">
        <v>8</v>
      </c>
      <c r="L5" s="40" t="s">
        <v>9</v>
      </c>
      <c r="M5" s="40" t="s">
        <v>35</v>
      </c>
      <c r="N5" s="31" t="s">
        <v>10</v>
      </c>
    </row>
    <row r="6" spans="2:14" ht="15" x14ac:dyDescent="0.25">
      <c r="B6" s="32" t="s">
        <v>47</v>
      </c>
      <c r="C6" s="25">
        <v>130001</v>
      </c>
      <c r="D6" s="25" t="s">
        <v>69</v>
      </c>
      <c r="E6" s="25" t="s">
        <v>34</v>
      </c>
      <c r="F6" s="41">
        <v>43</v>
      </c>
      <c r="G6" s="41">
        <v>41</v>
      </c>
      <c r="H6" s="41">
        <v>49</v>
      </c>
      <c r="I6" s="41">
        <v>55</v>
      </c>
      <c r="J6" s="41">
        <v>63</v>
      </c>
      <c r="K6" s="41">
        <v>66</v>
      </c>
      <c r="L6" s="42">
        <f>SUM(F6:K6)</f>
        <v>317</v>
      </c>
      <c r="M6" s="43"/>
      <c r="N6" s="35">
        <f>+L6/(10*60)*100</f>
        <v>52.833333333333329</v>
      </c>
    </row>
    <row r="7" spans="2:14" ht="15" x14ac:dyDescent="0.25">
      <c r="B7"/>
      <c r="C7" s="19"/>
      <c r="D7"/>
      <c r="E7"/>
      <c r="F7" s="44"/>
      <c r="G7" s="44"/>
      <c r="H7" s="44"/>
      <c r="M7" s="46"/>
    </row>
    <row r="8" spans="2:14" ht="13.5" thickBot="1" x14ac:dyDescent="0.25"/>
    <row r="9" spans="2:14" ht="15.75" x14ac:dyDescent="0.25">
      <c r="B9" s="60" t="s">
        <v>13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ht="13.5" thickBot="1" x14ac:dyDescent="0.25">
      <c r="B10" s="7"/>
      <c r="C10" s="17"/>
      <c r="D10" s="8"/>
      <c r="E10" s="8"/>
      <c r="F10" s="39"/>
      <c r="G10" s="39"/>
      <c r="H10" s="39"/>
      <c r="I10" s="39"/>
      <c r="J10" s="39"/>
      <c r="K10" s="39"/>
      <c r="L10" s="39"/>
      <c r="M10" s="39"/>
      <c r="N10" s="11"/>
    </row>
    <row r="11" spans="2:14" ht="13.5" thickBot="1" x14ac:dyDescent="0.25">
      <c r="B11" s="27" t="s">
        <v>12</v>
      </c>
      <c r="C11" s="18" t="s">
        <v>0</v>
      </c>
      <c r="D11" s="5" t="s">
        <v>1</v>
      </c>
      <c r="E11" s="5" t="s">
        <v>2</v>
      </c>
      <c r="F11" s="47" t="s">
        <v>3</v>
      </c>
      <c r="G11" s="47" t="s">
        <v>4</v>
      </c>
      <c r="H11" s="47" t="s">
        <v>5</v>
      </c>
      <c r="I11" s="47" t="s">
        <v>6</v>
      </c>
      <c r="J11" s="47" t="s">
        <v>7</v>
      </c>
      <c r="K11" s="47" t="s">
        <v>8</v>
      </c>
      <c r="L11" s="47" t="s">
        <v>9</v>
      </c>
      <c r="M11" s="47" t="s">
        <v>35</v>
      </c>
      <c r="N11" s="12" t="s">
        <v>10</v>
      </c>
    </row>
    <row r="12" spans="2:14" ht="15" x14ac:dyDescent="0.25">
      <c r="B12" s="36" t="s">
        <v>47</v>
      </c>
      <c r="C12" s="25">
        <v>110053</v>
      </c>
      <c r="D12" s="25" t="s">
        <v>63</v>
      </c>
      <c r="E12" s="25" t="s">
        <v>25</v>
      </c>
      <c r="F12" s="41">
        <v>67</v>
      </c>
      <c r="G12" s="41">
        <v>78</v>
      </c>
      <c r="H12" s="41">
        <v>71</v>
      </c>
      <c r="I12" s="41">
        <v>69</v>
      </c>
      <c r="J12" s="41">
        <v>71</v>
      </c>
      <c r="K12" s="41">
        <v>82</v>
      </c>
      <c r="L12" s="42">
        <f>SUM(F12:K12)</f>
        <v>438</v>
      </c>
      <c r="M12" s="43"/>
      <c r="N12" s="35">
        <f>+L12/(10*60)*100</f>
        <v>73</v>
      </c>
    </row>
    <row r="14" spans="2:14" ht="13.5" thickBot="1" x14ac:dyDescent="0.25"/>
    <row r="15" spans="2:14" ht="15.75" x14ac:dyDescent="0.25">
      <c r="B15" s="60" t="s">
        <v>14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2:14" ht="13.5" thickBot="1" x14ac:dyDescent="0.25">
      <c r="B16" s="7"/>
      <c r="C16" s="17"/>
      <c r="D16" s="8"/>
      <c r="E16" s="8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3.5" thickBot="1" x14ac:dyDescent="0.25">
      <c r="B17" s="27" t="s">
        <v>12</v>
      </c>
      <c r="C17" s="18" t="s">
        <v>0</v>
      </c>
      <c r="D17" s="5" t="s">
        <v>1</v>
      </c>
      <c r="E17" s="5" t="s">
        <v>2</v>
      </c>
      <c r="F17" s="47" t="s">
        <v>3</v>
      </c>
      <c r="G17" s="47" t="s">
        <v>4</v>
      </c>
      <c r="H17" s="47" t="s">
        <v>5</v>
      </c>
      <c r="I17" s="47" t="s">
        <v>6</v>
      </c>
      <c r="J17" s="47" t="s">
        <v>7</v>
      </c>
      <c r="K17" s="47" t="s">
        <v>8</v>
      </c>
      <c r="L17" s="47" t="s">
        <v>9</v>
      </c>
      <c r="M17" s="47" t="s">
        <v>35</v>
      </c>
      <c r="N17" s="12" t="s">
        <v>10</v>
      </c>
    </row>
    <row r="18" spans="1:14" ht="15" x14ac:dyDescent="0.25">
      <c r="B18" s="36" t="s">
        <v>47</v>
      </c>
      <c r="C18" s="25">
        <v>120457</v>
      </c>
      <c r="D18" s="25" t="s">
        <v>64</v>
      </c>
      <c r="E18" s="25" t="s">
        <v>34</v>
      </c>
      <c r="F18" s="41">
        <v>74</v>
      </c>
      <c r="G18" s="41">
        <v>60</v>
      </c>
      <c r="H18" s="41">
        <v>83</v>
      </c>
      <c r="I18" s="41">
        <v>71</v>
      </c>
      <c r="J18" s="41">
        <v>59</v>
      </c>
      <c r="K18" s="41">
        <v>74</v>
      </c>
      <c r="L18" s="42">
        <f t="shared" ref="L18:L21" si="0">SUM(F18:K18)</f>
        <v>421</v>
      </c>
      <c r="M18" s="43"/>
      <c r="N18" s="35">
        <f t="shared" ref="N18:N21" si="1">+L18/(10*60)*100</f>
        <v>70.166666666666671</v>
      </c>
    </row>
    <row r="19" spans="1:14" ht="15" x14ac:dyDescent="0.25">
      <c r="B19" s="36" t="s">
        <v>48</v>
      </c>
      <c r="C19" s="25">
        <v>120368</v>
      </c>
      <c r="D19" s="25" t="s">
        <v>65</v>
      </c>
      <c r="E19" s="25" t="s">
        <v>34</v>
      </c>
      <c r="F19" s="41">
        <v>67</v>
      </c>
      <c r="G19" s="41">
        <v>76</v>
      </c>
      <c r="H19" s="41">
        <v>56</v>
      </c>
      <c r="I19" s="41">
        <v>65</v>
      </c>
      <c r="J19" s="41">
        <v>73</v>
      </c>
      <c r="K19" s="41">
        <v>72</v>
      </c>
      <c r="L19" s="42">
        <f t="shared" si="0"/>
        <v>409</v>
      </c>
      <c r="M19" s="43"/>
      <c r="N19" s="35">
        <f t="shared" si="1"/>
        <v>68.166666666666657</v>
      </c>
    </row>
    <row r="20" spans="1:14" ht="15" x14ac:dyDescent="0.25">
      <c r="B20" s="36" t="s">
        <v>49</v>
      </c>
      <c r="C20" s="25">
        <v>120366</v>
      </c>
      <c r="D20" s="25" t="s">
        <v>66</v>
      </c>
      <c r="E20" s="25" t="s">
        <v>34</v>
      </c>
      <c r="F20" s="41">
        <v>58</v>
      </c>
      <c r="G20" s="41">
        <v>71</v>
      </c>
      <c r="H20" s="41">
        <v>75</v>
      </c>
      <c r="I20" s="41">
        <v>79</v>
      </c>
      <c r="J20" s="41">
        <v>57</v>
      </c>
      <c r="K20" s="41">
        <v>61</v>
      </c>
      <c r="L20" s="42">
        <f t="shared" si="0"/>
        <v>401</v>
      </c>
      <c r="M20" s="43"/>
      <c r="N20" s="35">
        <f t="shared" si="1"/>
        <v>66.833333333333329</v>
      </c>
    </row>
    <row r="21" spans="1:14" ht="15" x14ac:dyDescent="0.25">
      <c r="B21" s="36" t="s">
        <v>50</v>
      </c>
      <c r="C21" s="25">
        <v>130003</v>
      </c>
      <c r="D21" s="25" t="s">
        <v>67</v>
      </c>
      <c r="E21" s="25" t="s">
        <v>34</v>
      </c>
      <c r="F21" s="41">
        <v>70</v>
      </c>
      <c r="G21" s="41">
        <v>51</v>
      </c>
      <c r="H21" s="41">
        <v>61</v>
      </c>
      <c r="I21" s="41">
        <v>64</v>
      </c>
      <c r="J21" s="41">
        <v>65</v>
      </c>
      <c r="K21" s="41">
        <v>57</v>
      </c>
      <c r="L21" s="42">
        <f t="shared" si="0"/>
        <v>368</v>
      </c>
      <c r="M21" s="43"/>
      <c r="N21" s="35">
        <f t="shared" si="1"/>
        <v>61.333333333333329</v>
      </c>
    </row>
    <row r="23" spans="1:14" ht="13.5" thickBot="1" x14ac:dyDescent="0.25"/>
    <row r="24" spans="1:14" ht="15.75" x14ac:dyDescent="0.25">
      <c r="B24" s="60" t="s">
        <v>15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</row>
    <row r="25" spans="1:14" ht="13.5" thickBot="1" x14ac:dyDescent="0.25">
      <c r="B25" s="7"/>
      <c r="C25" s="17"/>
      <c r="D25" s="8"/>
      <c r="E25" s="8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3.5" thickBot="1" x14ac:dyDescent="0.25">
      <c r="B26" s="27" t="s">
        <v>12</v>
      </c>
      <c r="C26" s="18" t="s">
        <v>0</v>
      </c>
      <c r="D26" s="5" t="s">
        <v>1</v>
      </c>
      <c r="E26" s="5" t="s">
        <v>2</v>
      </c>
      <c r="F26" s="47" t="s">
        <v>3</v>
      </c>
      <c r="G26" s="47" t="s">
        <v>4</v>
      </c>
      <c r="H26" s="47" t="s">
        <v>5</v>
      </c>
      <c r="I26" s="47" t="s">
        <v>6</v>
      </c>
      <c r="J26" s="47" t="s">
        <v>7</v>
      </c>
      <c r="K26" s="47" t="s">
        <v>8</v>
      </c>
      <c r="L26" s="47" t="s">
        <v>9</v>
      </c>
      <c r="M26" s="47" t="s">
        <v>35</v>
      </c>
      <c r="N26" s="12" t="s">
        <v>10</v>
      </c>
    </row>
    <row r="27" spans="1:14" ht="15" x14ac:dyDescent="0.25">
      <c r="B27" s="36" t="s">
        <v>47</v>
      </c>
      <c r="C27" s="25">
        <v>120350</v>
      </c>
      <c r="D27" s="25" t="s">
        <v>68</v>
      </c>
      <c r="E27" s="25" t="s">
        <v>25</v>
      </c>
      <c r="F27" s="41">
        <v>63</v>
      </c>
      <c r="G27" s="41">
        <v>70</v>
      </c>
      <c r="H27" s="41">
        <v>66</v>
      </c>
      <c r="I27" s="41">
        <v>58</v>
      </c>
      <c r="J27" s="41">
        <v>64</v>
      </c>
      <c r="K27" s="41">
        <v>70</v>
      </c>
      <c r="L27" s="42">
        <f t="shared" ref="L27" si="2">SUM(F27:K27)</f>
        <v>391</v>
      </c>
      <c r="M27" s="43"/>
      <c r="N27" s="35">
        <f t="shared" ref="N27" si="3">+L27/(10*60)*100</f>
        <v>65.166666666666657</v>
      </c>
    </row>
    <row r="28" spans="1:14" x14ac:dyDescent="0.2">
      <c r="B28" s="1" t="s">
        <v>17</v>
      </c>
    </row>
    <row r="29" spans="1:14" x14ac:dyDescent="0.2">
      <c r="B29" s="1" t="s">
        <v>17</v>
      </c>
    </row>
    <row r="30" spans="1:14" s="20" customFormat="1" x14ac:dyDescent="0.2">
      <c r="A30" s="1"/>
      <c r="B30" s="1" t="s">
        <v>17</v>
      </c>
      <c r="D30" s="1"/>
      <c r="E30" s="1"/>
      <c r="F30" s="45"/>
      <c r="G30" s="45"/>
      <c r="H30" s="45"/>
      <c r="I30" s="45"/>
      <c r="J30" s="45"/>
      <c r="K30" s="45"/>
      <c r="L30" s="45"/>
      <c r="M30" s="45"/>
      <c r="N30" s="13"/>
    </row>
  </sheetData>
  <mergeCells count="5">
    <mergeCell ref="B1:N1"/>
    <mergeCell ref="B3:N3"/>
    <mergeCell ref="B9:N9"/>
    <mergeCell ref="B15:N15"/>
    <mergeCell ref="B24:N24"/>
  </mergeCells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&amp;L&amp;"-,Bold"&amp;14SAARA NW Open&amp;C
&amp;"-,Bold"&amp;14Results&amp;R&amp;"-,Bold"&amp;14 2014-12-14</oddHeader>
    <oddFooter>&amp;L&amp;10DNS: Entered but Did not Start DSQ: Disqualified DNF: Did not Finish
&amp;R&amp;D  &amp;T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0" zoomScale="130" zoomScaleNormal="130" workbookViewId="0">
      <selection activeCell="E8" sqref="E8"/>
    </sheetView>
  </sheetViews>
  <sheetFormatPr defaultRowHeight="12.75" x14ac:dyDescent="0.2"/>
  <cols>
    <col min="1" max="1" width="5.140625" style="1" hidden="1" customWidth="1"/>
    <col min="2" max="2" width="3.5703125" style="1" customWidth="1"/>
    <col min="3" max="3" width="8.140625" style="20" customWidth="1"/>
    <col min="4" max="4" width="22.5703125" style="1" customWidth="1"/>
    <col min="5" max="5" width="9.85546875" style="1" customWidth="1"/>
    <col min="6" max="11" width="6" style="45" customWidth="1"/>
    <col min="12" max="12" width="5.42578125" style="45" customWidth="1"/>
    <col min="13" max="13" width="8.140625" style="45" customWidth="1"/>
    <col min="14" max="14" width="5.140625" style="13" customWidth="1"/>
    <col min="15" max="16384" width="9.140625" style="1"/>
  </cols>
  <sheetData>
    <row r="1" spans="2:14" s="10" customFormat="1" ht="15" customHeight="1" x14ac:dyDescent="0.25">
      <c r="B1" s="57" t="s">
        <v>70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s="10" customFormat="1" ht="15" customHeight="1" thickBot="1" x14ac:dyDescent="0.3">
      <c r="B2" s="14"/>
      <c r="C2" s="15"/>
      <c r="D2" s="15"/>
      <c r="E2" s="15"/>
      <c r="F2" s="38"/>
      <c r="G2" s="38"/>
      <c r="H2" s="38"/>
      <c r="I2" s="38"/>
      <c r="J2" s="38"/>
      <c r="K2" s="38"/>
      <c r="L2" s="38"/>
      <c r="M2" s="38"/>
      <c r="N2" s="23"/>
    </row>
    <row r="3" spans="2:14" ht="15.75" x14ac:dyDescent="0.25">
      <c r="B3" s="60" t="s">
        <v>13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3.5" thickBot="1" x14ac:dyDescent="0.25">
      <c r="B4" s="7"/>
      <c r="C4" s="17"/>
      <c r="D4" s="8"/>
      <c r="E4" s="8"/>
      <c r="F4" s="39"/>
      <c r="G4" s="39"/>
      <c r="H4" s="39"/>
      <c r="I4" s="39"/>
      <c r="J4" s="39"/>
      <c r="K4" s="39"/>
      <c r="L4" s="39"/>
      <c r="M4" s="39"/>
      <c r="N4" s="11"/>
    </row>
    <row r="5" spans="2:14" x14ac:dyDescent="0.2">
      <c r="B5" s="27" t="s">
        <v>12</v>
      </c>
      <c r="C5" s="28" t="s">
        <v>0</v>
      </c>
      <c r="D5" s="29" t="s">
        <v>1</v>
      </c>
      <c r="E5" s="29" t="s">
        <v>2</v>
      </c>
      <c r="F5" s="40" t="s">
        <v>3</v>
      </c>
      <c r="G5" s="40" t="s">
        <v>4</v>
      </c>
      <c r="H5" s="40" t="s">
        <v>5</v>
      </c>
      <c r="I5" s="40" t="s">
        <v>6</v>
      </c>
      <c r="J5" s="40" t="s">
        <v>7</v>
      </c>
      <c r="K5" s="40" t="s">
        <v>8</v>
      </c>
      <c r="L5" s="40" t="s">
        <v>9</v>
      </c>
      <c r="M5" s="40" t="s">
        <v>35</v>
      </c>
      <c r="N5" s="31" t="s">
        <v>10</v>
      </c>
    </row>
    <row r="6" spans="2:14" ht="15" x14ac:dyDescent="0.25">
      <c r="B6" s="36" t="s">
        <v>47</v>
      </c>
      <c r="C6" s="25">
        <v>110075</v>
      </c>
      <c r="D6" s="25" t="s">
        <v>74</v>
      </c>
      <c r="E6" s="25" t="s">
        <v>25</v>
      </c>
      <c r="F6" s="26">
        <v>83</v>
      </c>
      <c r="G6" s="26">
        <v>77</v>
      </c>
      <c r="H6" s="26">
        <v>73</v>
      </c>
      <c r="I6" s="26">
        <v>80</v>
      </c>
      <c r="J6" s="41"/>
      <c r="K6" s="41"/>
      <c r="L6" s="42">
        <f>SUM(F6:K6)</f>
        <v>313</v>
      </c>
      <c r="M6" s="43"/>
      <c r="N6" s="35">
        <f>+L6/(10*40)*100</f>
        <v>78.25</v>
      </c>
    </row>
    <row r="7" spans="2:14" ht="15" x14ac:dyDescent="0.25">
      <c r="B7" s="36" t="s">
        <v>48</v>
      </c>
      <c r="C7" s="25">
        <v>70016</v>
      </c>
      <c r="D7" s="25" t="s">
        <v>75</v>
      </c>
      <c r="E7" s="25" t="s">
        <v>25</v>
      </c>
      <c r="F7" s="26">
        <v>68</v>
      </c>
      <c r="G7" s="26">
        <v>76</v>
      </c>
      <c r="H7" s="26">
        <v>80</v>
      </c>
      <c r="I7" s="26">
        <v>83</v>
      </c>
      <c r="J7" s="41"/>
      <c r="K7" s="41"/>
      <c r="L7" s="42">
        <f>SUM(F7:K7)</f>
        <v>307</v>
      </c>
      <c r="M7" s="43"/>
      <c r="N7" s="35">
        <f>+L7/(10*40)*100</f>
        <v>76.75</v>
      </c>
    </row>
    <row r="8" spans="2:14" ht="15" x14ac:dyDescent="0.25">
      <c r="B8" s="3"/>
      <c r="C8" s="48"/>
      <c r="D8" s="48"/>
      <c r="E8" s="48"/>
      <c r="F8" s="49"/>
      <c r="G8" s="49"/>
      <c r="H8" s="49"/>
      <c r="I8" s="49"/>
      <c r="J8" s="49"/>
      <c r="K8" s="49"/>
      <c r="L8" s="50"/>
      <c r="M8" s="51"/>
      <c r="N8" s="52"/>
    </row>
    <row r="10" spans="2:14" ht="13.5" thickBot="1" x14ac:dyDescent="0.25"/>
    <row r="11" spans="2:14" ht="15.75" x14ac:dyDescent="0.25">
      <c r="B11" s="60" t="s">
        <v>14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ht="13.5" thickBot="1" x14ac:dyDescent="0.25">
      <c r="B12" s="7"/>
      <c r="C12" s="17"/>
      <c r="D12" s="8"/>
      <c r="E12" s="8"/>
      <c r="F12" s="39"/>
      <c r="G12" s="39"/>
      <c r="H12" s="39"/>
      <c r="I12" s="39"/>
      <c r="J12" s="39"/>
      <c r="K12" s="39"/>
      <c r="L12" s="39"/>
      <c r="M12" s="39"/>
      <c r="N12" s="11"/>
    </row>
    <row r="13" spans="2:14" ht="13.5" thickBot="1" x14ac:dyDescent="0.25">
      <c r="B13" s="27" t="s">
        <v>12</v>
      </c>
      <c r="C13" s="18" t="s">
        <v>0</v>
      </c>
      <c r="D13" s="5" t="s">
        <v>1</v>
      </c>
      <c r="E13" s="5" t="s">
        <v>2</v>
      </c>
      <c r="F13" s="47" t="s">
        <v>3</v>
      </c>
      <c r="G13" s="47" t="s">
        <v>4</v>
      </c>
      <c r="H13" s="47" t="s">
        <v>5</v>
      </c>
      <c r="I13" s="47" t="s">
        <v>6</v>
      </c>
      <c r="J13" s="47" t="s">
        <v>7</v>
      </c>
      <c r="K13" s="47" t="s">
        <v>8</v>
      </c>
      <c r="L13" s="47" t="s">
        <v>9</v>
      </c>
      <c r="M13" s="47" t="s">
        <v>35</v>
      </c>
      <c r="N13" s="12" t="s">
        <v>10</v>
      </c>
    </row>
    <row r="14" spans="2:14" ht="15" x14ac:dyDescent="0.25">
      <c r="B14" s="36" t="s">
        <v>47</v>
      </c>
      <c r="C14" s="25">
        <v>120488</v>
      </c>
      <c r="D14" s="25" t="s">
        <v>72</v>
      </c>
      <c r="E14" s="25" t="s">
        <v>25</v>
      </c>
      <c r="F14" s="26">
        <v>89</v>
      </c>
      <c r="G14" s="26">
        <v>85</v>
      </c>
      <c r="H14" s="26">
        <v>86</v>
      </c>
      <c r="I14" s="26">
        <v>88</v>
      </c>
      <c r="J14" s="41"/>
      <c r="K14" s="41"/>
      <c r="L14" s="42">
        <f t="shared" ref="L14:L15" si="0">SUM(F14:K14)</f>
        <v>348</v>
      </c>
      <c r="M14" s="43"/>
      <c r="N14" s="35">
        <f t="shared" ref="N14:N15" si="1">+L14/(10*40)*100</f>
        <v>87</v>
      </c>
    </row>
    <row r="15" spans="2:14" ht="15" x14ac:dyDescent="0.25">
      <c r="B15" s="36" t="s">
        <v>48</v>
      </c>
      <c r="C15" s="25">
        <v>120555</v>
      </c>
      <c r="D15" s="25" t="s">
        <v>73</v>
      </c>
      <c r="E15" s="25" t="s">
        <v>25</v>
      </c>
      <c r="F15" s="26">
        <v>80</v>
      </c>
      <c r="G15" s="26">
        <v>76</v>
      </c>
      <c r="H15" s="26">
        <v>85</v>
      </c>
      <c r="I15" s="26">
        <v>82</v>
      </c>
      <c r="J15" s="41"/>
      <c r="K15" s="41"/>
      <c r="L15" s="42">
        <f t="shared" si="0"/>
        <v>323</v>
      </c>
      <c r="M15" s="43"/>
      <c r="N15" s="35">
        <f t="shared" si="1"/>
        <v>80.75</v>
      </c>
    </row>
    <row r="17" spans="1:14" ht="13.5" thickBot="1" x14ac:dyDescent="0.25"/>
    <row r="18" spans="1:14" ht="15.75" x14ac:dyDescent="0.25">
      <c r="B18" s="60" t="s">
        <v>15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1:14" ht="13.5" thickBot="1" x14ac:dyDescent="0.25">
      <c r="B19" s="7"/>
      <c r="C19" s="17"/>
      <c r="D19" s="8"/>
      <c r="E19" s="8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3.5" thickBot="1" x14ac:dyDescent="0.25">
      <c r="B20" s="27" t="s">
        <v>12</v>
      </c>
      <c r="C20" s="18" t="s">
        <v>0</v>
      </c>
      <c r="D20" s="5" t="s">
        <v>1</v>
      </c>
      <c r="E20" s="5" t="s">
        <v>2</v>
      </c>
      <c r="F20" s="47" t="s">
        <v>3</v>
      </c>
      <c r="G20" s="47" t="s">
        <v>4</v>
      </c>
      <c r="H20" s="47" t="s">
        <v>5</v>
      </c>
      <c r="I20" s="47" t="s">
        <v>6</v>
      </c>
      <c r="J20" s="47" t="s">
        <v>7</v>
      </c>
      <c r="K20" s="47" t="s">
        <v>8</v>
      </c>
      <c r="L20" s="47" t="s">
        <v>9</v>
      </c>
      <c r="M20" s="47" t="s">
        <v>35</v>
      </c>
      <c r="N20" s="12" t="s">
        <v>10</v>
      </c>
    </row>
    <row r="21" spans="1:14" ht="15" x14ac:dyDescent="0.25">
      <c r="B21" s="36" t="s">
        <v>47</v>
      </c>
      <c r="C21" s="25">
        <v>120485</v>
      </c>
      <c r="D21" s="25" t="s">
        <v>71</v>
      </c>
      <c r="E21" s="25" t="s">
        <v>19</v>
      </c>
      <c r="F21" s="26">
        <v>79</v>
      </c>
      <c r="G21" s="26">
        <v>83</v>
      </c>
      <c r="H21" s="26">
        <v>86</v>
      </c>
      <c r="I21" s="26">
        <v>76</v>
      </c>
      <c r="J21" s="41"/>
      <c r="K21" s="41"/>
      <c r="L21" s="42">
        <f>SUM(F21:K21)</f>
        <v>324</v>
      </c>
      <c r="M21" s="43"/>
      <c r="N21" s="35">
        <f>+L21/(10*40)*100</f>
        <v>81</v>
      </c>
    </row>
    <row r="22" spans="1:14" x14ac:dyDescent="0.2">
      <c r="B22" s="1" t="s">
        <v>17</v>
      </c>
    </row>
    <row r="23" spans="1:14" x14ac:dyDescent="0.2">
      <c r="B23" s="1" t="s">
        <v>17</v>
      </c>
    </row>
    <row r="24" spans="1:14" s="20" customFormat="1" x14ac:dyDescent="0.2">
      <c r="A24" s="1"/>
      <c r="B24" s="1" t="s">
        <v>17</v>
      </c>
      <c r="D24" s="1"/>
      <c r="E24" s="1"/>
      <c r="F24" s="45"/>
      <c r="G24" s="45"/>
      <c r="H24" s="45"/>
      <c r="I24" s="45"/>
      <c r="J24" s="45"/>
      <c r="K24" s="45"/>
      <c r="L24" s="45"/>
      <c r="M24" s="45"/>
      <c r="N24" s="13"/>
    </row>
  </sheetData>
  <mergeCells count="4">
    <mergeCell ref="B1:N1"/>
    <mergeCell ref="B3:N3"/>
    <mergeCell ref="B11:N11"/>
    <mergeCell ref="B18:N18"/>
  </mergeCells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&amp;L&amp;"-,Bold"&amp;14SAARA NW Open&amp;C
&amp;"-,Bold"&amp;14Results&amp;R&amp;"-,Bold"&amp;14 2014-12-14</oddHeader>
    <oddFooter>&amp;L&amp;10DNS: Entered but Did not Start DSQ: Disqualified DNF: Did not Finish
&amp;R&amp;D  &amp;T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B37" zoomScale="130" zoomScaleNormal="130" workbookViewId="0">
      <selection activeCell="B18" sqref="B18:B21"/>
    </sheetView>
  </sheetViews>
  <sheetFormatPr defaultRowHeight="12.75" x14ac:dyDescent="0.2"/>
  <cols>
    <col min="1" max="1" width="5.140625" style="1" hidden="1" customWidth="1"/>
    <col min="2" max="2" width="3.5703125" style="1" customWidth="1"/>
    <col min="3" max="3" width="8.140625" style="20" customWidth="1"/>
    <col min="4" max="4" width="22.5703125" style="1" customWidth="1"/>
    <col min="5" max="5" width="9.85546875" style="1" customWidth="1"/>
    <col min="6" max="11" width="6" style="45" customWidth="1"/>
    <col min="12" max="12" width="5.42578125" style="45" customWidth="1"/>
    <col min="13" max="13" width="8.140625" style="45" customWidth="1"/>
    <col min="14" max="14" width="5.140625" style="13" customWidth="1"/>
    <col min="15" max="16384" width="9.140625" style="1"/>
  </cols>
  <sheetData>
    <row r="1" spans="2:14" s="10" customFormat="1" ht="15" customHeight="1" x14ac:dyDescent="0.25">
      <c r="B1" s="57" t="s">
        <v>76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s="10" customFormat="1" ht="15" customHeight="1" thickBot="1" x14ac:dyDescent="0.3">
      <c r="B2" s="14"/>
      <c r="C2" s="15"/>
      <c r="D2" s="15"/>
      <c r="E2" s="15"/>
      <c r="F2" s="38"/>
      <c r="G2" s="38"/>
      <c r="H2" s="38"/>
      <c r="I2" s="38"/>
      <c r="J2" s="38"/>
      <c r="K2" s="38"/>
      <c r="L2" s="38"/>
      <c r="M2" s="38"/>
      <c r="N2" s="16"/>
    </row>
    <row r="3" spans="2:14" ht="15.75" x14ac:dyDescent="0.25">
      <c r="B3" s="60" t="s">
        <v>13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3.5" thickBot="1" x14ac:dyDescent="0.25">
      <c r="B4" s="7"/>
      <c r="C4" s="17"/>
      <c r="D4" s="8"/>
      <c r="E4" s="8"/>
      <c r="F4" s="39"/>
      <c r="G4" s="39"/>
      <c r="H4" s="39"/>
      <c r="I4" s="39"/>
      <c r="J4" s="39"/>
      <c r="K4" s="39"/>
      <c r="L4" s="39"/>
      <c r="M4" s="39"/>
      <c r="N4" s="11"/>
    </row>
    <row r="5" spans="2:14" ht="13.5" thickBot="1" x14ac:dyDescent="0.25">
      <c r="B5" s="27" t="s">
        <v>12</v>
      </c>
      <c r="C5" s="18" t="s">
        <v>0</v>
      </c>
      <c r="D5" s="5" t="s">
        <v>1</v>
      </c>
      <c r="E5" s="5" t="s">
        <v>2</v>
      </c>
      <c r="F5" s="47" t="s">
        <v>3</v>
      </c>
      <c r="G5" s="47" t="s">
        <v>4</v>
      </c>
      <c r="H5" s="47" t="s">
        <v>5</v>
      </c>
      <c r="I5" s="47" t="s">
        <v>6</v>
      </c>
      <c r="J5" s="47" t="s">
        <v>7</v>
      </c>
      <c r="K5" s="47" t="s">
        <v>8</v>
      </c>
      <c r="L5" s="47" t="s">
        <v>9</v>
      </c>
      <c r="M5" s="47" t="s">
        <v>35</v>
      </c>
      <c r="N5" s="12" t="s">
        <v>10</v>
      </c>
    </row>
    <row r="6" spans="2:14" ht="15" x14ac:dyDescent="0.25">
      <c r="B6" s="36" t="s">
        <v>47</v>
      </c>
      <c r="C6" s="25">
        <v>120127</v>
      </c>
      <c r="D6" s="25" t="s">
        <v>56</v>
      </c>
      <c r="E6" s="25" t="s">
        <v>19</v>
      </c>
      <c r="F6" s="41">
        <v>100</v>
      </c>
      <c r="G6" s="41">
        <v>100</v>
      </c>
      <c r="H6" s="41">
        <v>98</v>
      </c>
      <c r="I6" s="41">
        <v>98</v>
      </c>
      <c r="J6" s="41">
        <v>96</v>
      </c>
      <c r="K6" s="41">
        <v>97</v>
      </c>
      <c r="L6" s="42">
        <f t="shared" ref="L6" si="0">SUM(F6:K6)</f>
        <v>589</v>
      </c>
      <c r="M6" s="43"/>
      <c r="N6" s="35">
        <f t="shared" ref="N6" si="1">+L6/(10*60)*100</f>
        <v>98.166666666666671</v>
      </c>
    </row>
    <row r="7" spans="2:14" ht="15" x14ac:dyDescent="0.25">
      <c r="B7" s="36" t="s">
        <v>48</v>
      </c>
      <c r="C7" s="25">
        <v>110010</v>
      </c>
      <c r="D7" s="25" t="s">
        <v>27</v>
      </c>
      <c r="E7" s="25" t="s">
        <v>28</v>
      </c>
      <c r="F7" s="41">
        <v>99</v>
      </c>
      <c r="G7" s="41">
        <v>99</v>
      </c>
      <c r="H7" s="41">
        <v>95</v>
      </c>
      <c r="I7" s="41">
        <v>95</v>
      </c>
      <c r="J7" s="41">
        <v>96</v>
      </c>
      <c r="K7" s="41">
        <v>96</v>
      </c>
      <c r="L7" s="42">
        <f t="shared" ref="L7:L12" si="2">SUM(F7:K7)</f>
        <v>580</v>
      </c>
      <c r="M7" s="43"/>
      <c r="N7" s="35">
        <f t="shared" ref="N7:N12" si="3">+L7/(10*60)*100</f>
        <v>96.666666666666671</v>
      </c>
    </row>
    <row r="8" spans="2:14" ht="15" x14ac:dyDescent="0.25">
      <c r="B8" s="36" t="s">
        <v>49</v>
      </c>
      <c r="C8" s="25">
        <v>100040</v>
      </c>
      <c r="D8" s="25" t="s">
        <v>42</v>
      </c>
      <c r="E8" s="25" t="s">
        <v>19</v>
      </c>
      <c r="F8" s="41">
        <v>100</v>
      </c>
      <c r="G8" s="41">
        <v>99</v>
      </c>
      <c r="H8" s="41">
        <v>92</v>
      </c>
      <c r="I8" s="41">
        <v>94</v>
      </c>
      <c r="J8" s="41">
        <v>92</v>
      </c>
      <c r="K8" s="41">
        <v>98</v>
      </c>
      <c r="L8" s="42">
        <f t="shared" si="2"/>
        <v>575</v>
      </c>
      <c r="M8" s="43"/>
      <c r="N8" s="35">
        <f t="shared" si="3"/>
        <v>95.833333333333343</v>
      </c>
    </row>
    <row r="9" spans="2:14" ht="15" x14ac:dyDescent="0.25">
      <c r="B9" s="36" t="s">
        <v>50</v>
      </c>
      <c r="C9" s="25">
        <v>120308</v>
      </c>
      <c r="D9" s="25" t="s">
        <v>40</v>
      </c>
      <c r="E9" s="25" t="s">
        <v>19</v>
      </c>
      <c r="F9" s="41">
        <v>98</v>
      </c>
      <c r="G9" s="41">
        <v>99</v>
      </c>
      <c r="H9" s="41">
        <v>91</v>
      </c>
      <c r="I9" s="41">
        <v>94</v>
      </c>
      <c r="J9" s="41">
        <v>97</v>
      </c>
      <c r="K9" s="41">
        <v>96</v>
      </c>
      <c r="L9" s="42">
        <f t="shared" si="2"/>
        <v>575</v>
      </c>
      <c r="M9" s="43"/>
      <c r="N9" s="35">
        <f t="shared" si="3"/>
        <v>95.833333333333343</v>
      </c>
    </row>
    <row r="10" spans="2:14" ht="15" x14ac:dyDescent="0.25">
      <c r="B10" s="36" t="s">
        <v>51</v>
      </c>
      <c r="C10" s="25">
        <v>120304</v>
      </c>
      <c r="D10" s="25" t="s">
        <v>59</v>
      </c>
      <c r="E10" s="25" t="s">
        <v>19</v>
      </c>
      <c r="F10" s="41">
        <v>96</v>
      </c>
      <c r="G10" s="41">
        <v>97</v>
      </c>
      <c r="H10" s="41">
        <v>92</v>
      </c>
      <c r="I10" s="41">
        <v>97</v>
      </c>
      <c r="J10" s="41">
        <v>96</v>
      </c>
      <c r="K10" s="41">
        <v>96</v>
      </c>
      <c r="L10" s="42">
        <f t="shared" si="2"/>
        <v>574</v>
      </c>
      <c r="M10" s="43"/>
      <c r="N10" s="35">
        <f t="shared" si="3"/>
        <v>95.666666666666671</v>
      </c>
    </row>
    <row r="11" spans="2:14" ht="15" x14ac:dyDescent="0.25">
      <c r="B11" s="36" t="s">
        <v>52</v>
      </c>
      <c r="C11" s="25">
        <v>120125</v>
      </c>
      <c r="D11" s="25" t="s">
        <v>57</v>
      </c>
      <c r="E11" s="25" t="s">
        <v>19</v>
      </c>
      <c r="F11" s="41">
        <v>96</v>
      </c>
      <c r="G11" s="41">
        <v>93</v>
      </c>
      <c r="H11" s="41">
        <v>93</v>
      </c>
      <c r="I11" s="41">
        <v>93</v>
      </c>
      <c r="J11" s="41">
        <v>99</v>
      </c>
      <c r="K11" s="41">
        <v>94</v>
      </c>
      <c r="L11" s="42">
        <f t="shared" si="2"/>
        <v>568</v>
      </c>
      <c r="M11" s="43" t="s">
        <v>78</v>
      </c>
      <c r="N11" s="35">
        <f t="shared" si="3"/>
        <v>94.666666666666671</v>
      </c>
    </row>
    <row r="12" spans="2:14" ht="15" x14ac:dyDescent="0.25">
      <c r="B12" s="36" t="s">
        <v>53</v>
      </c>
      <c r="C12" s="25">
        <v>120577</v>
      </c>
      <c r="D12" s="25" t="s">
        <v>41</v>
      </c>
      <c r="E12" s="25" t="s">
        <v>19</v>
      </c>
      <c r="F12" s="41">
        <v>95</v>
      </c>
      <c r="G12" s="41">
        <v>92</v>
      </c>
      <c r="H12" s="41">
        <v>88</v>
      </c>
      <c r="I12" s="41">
        <v>81</v>
      </c>
      <c r="J12" s="41">
        <v>92</v>
      </c>
      <c r="K12" s="41">
        <v>94</v>
      </c>
      <c r="L12" s="42">
        <f t="shared" si="2"/>
        <v>542</v>
      </c>
      <c r="M12" s="43"/>
      <c r="N12" s="35">
        <f t="shared" si="3"/>
        <v>90.333333333333329</v>
      </c>
    </row>
    <row r="14" spans="2:14" ht="13.5" thickBot="1" x14ac:dyDescent="0.25"/>
    <row r="15" spans="2:14" ht="15.75" x14ac:dyDescent="0.25">
      <c r="B15" s="60" t="s">
        <v>15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2:14" ht="13.5" thickBot="1" x14ac:dyDescent="0.25">
      <c r="B16" s="7"/>
      <c r="C16" s="17"/>
      <c r="D16" s="8"/>
      <c r="E16" s="8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3.5" thickBot="1" x14ac:dyDescent="0.25">
      <c r="B17" s="27" t="s">
        <v>12</v>
      </c>
      <c r="C17" s="18" t="s">
        <v>0</v>
      </c>
      <c r="D17" s="5" t="s">
        <v>1</v>
      </c>
      <c r="E17" s="5" t="s">
        <v>2</v>
      </c>
      <c r="F17" s="47" t="s">
        <v>3</v>
      </c>
      <c r="G17" s="47" t="s">
        <v>4</v>
      </c>
      <c r="H17" s="47" t="s">
        <v>5</v>
      </c>
      <c r="I17" s="47" t="s">
        <v>6</v>
      </c>
      <c r="J17" s="47" t="s">
        <v>7</v>
      </c>
      <c r="K17" s="47" t="s">
        <v>8</v>
      </c>
      <c r="L17" s="47" t="s">
        <v>9</v>
      </c>
      <c r="M17" s="47" t="s">
        <v>35</v>
      </c>
      <c r="N17" s="12" t="s">
        <v>10</v>
      </c>
    </row>
    <row r="18" spans="1:14" ht="15" x14ac:dyDescent="0.25">
      <c r="B18" s="36" t="s">
        <v>47</v>
      </c>
      <c r="C18" s="25">
        <v>120168</v>
      </c>
      <c r="D18" s="25" t="s">
        <v>20</v>
      </c>
      <c r="E18" s="25" t="s">
        <v>21</v>
      </c>
      <c r="F18" s="41">
        <v>96</v>
      </c>
      <c r="G18" s="41">
        <v>95</v>
      </c>
      <c r="H18" s="41">
        <v>94</v>
      </c>
      <c r="I18" s="41">
        <v>92</v>
      </c>
      <c r="J18" s="41">
        <v>94</v>
      </c>
      <c r="K18" s="41">
        <v>95</v>
      </c>
      <c r="L18" s="42">
        <f t="shared" ref="L18" si="4">SUM(F18:K18)</f>
        <v>566</v>
      </c>
      <c r="M18" s="43"/>
      <c r="N18" s="35">
        <f t="shared" ref="N18" si="5">+L18/(10*60)*100</f>
        <v>94.333333333333343</v>
      </c>
    </row>
    <row r="19" spans="1:14" ht="15" x14ac:dyDescent="0.25">
      <c r="B19" s="36" t="s">
        <v>48</v>
      </c>
      <c r="C19" s="25">
        <v>120432</v>
      </c>
      <c r="D19" s="25" t="s">
        <v>18</v>
      </c>
      <c r="E19" s="25" t="s">
        <v>19</v>
      </c>
      <c r="F19" s="41">
        <v>97</v>
      </c>
      <c r="G19" s="41">
        <v>97</v>
      </c>
      <c r="H19" s="41">
        <v>96</v>
      </c>
      <c r="I19" s="41">
        <v>87</v>
      </c>
      <c r="J19" s="41">
        <v>86</v>
      </c>
      <c r="K19" s="41">
        <v>92</v>
      </c>
      <c r="L19" s="42">
        <f t="shared" ref="L19:L21" si="6">SUM(F19:K19)</f>
        <v>555</v>
      </c>
      <c r="M19" s="43"/>
      <c r="N19" s="35">
        <f t="shared" ref="N19:N21" si="7">+L19/(10*60)*100</f>
        <v>92.5</v>
      </c>
    </row>
    <row r="20" spans="1:14" ht="15" x14ac:dyDescent="0.25">
      <c r="B20" s="36" t="s">
        <v>49</v>
      </c>
      <c r="C20" s="25">
        <v>120481</v>
      </c>
      <c r="D20" s="25" t="s">
        <v>46</v>
      </c>
      <c r="E20" s="25" t="s">
        <v>19</v>
      </c>
      <c r="F20" s="41">
        <v>95</v>
      </c>
      <c r="G20" s="41">
        <v>99</v>
      </c>
      <c r="H20" s="41">
        <v>86</v>
      </c>
      <c r="I20" s="41">
        <v>88</v>
      </c>
      <c r="J20" s="41">
        <v>87</v>
      </c>
      <c r="K20" s="41">
        <v>91</v>
      </c>
      <c r="L20" s="42">
        <f t="shared" si="6"/>
        <v>546</v>
      </c>
      <c r="M20" s="43" t="s">
        <v>79</v>
      </c>
      <c r="N20" s="35">
        <f t="shared" si="7"/>
        <v>91</v>
      </c>
    </row>
    <row r="21" spans="1:14" s="20" customFormat="1" ht="15" x14ac:dyDescent="0.25">
      <c r="A21" s="1"/>
      <c r="B21" s="36" t="s">
        <v>50</v>
      </c>
      <c r="C21" s="25">
        <v>120509</v>
      </c>
      <c r="D21" s="25" t="s">
        <v>22</v>
      </c>
      <c r="E21" s="25" t="s">
        <v>23</v>
      </c>
      <c r="F21" s="41">
        <v>74</v>
      </c>
      <c r="G21" s="41">
        <v>83</v>
      </c>
      <c r="H21" s="41">
        <v>81</v>
      </c>
      <c r="I21" s="41">
        <v>83</v>
      </c>
      <c r="J21" s="41">
        <v>81</v>
      </c>
      <c r="K21" s="41">
        <v>80</v>
      </c>
      <c r="L21" s="42">
        <f t="shared" si="6"/>
        <v>482</v>
      </c>
      <c r="M21" s="43"/>
      <c r="N21" s="35">
        <f t="shared" si="7"/>
        <v>80.333333333333329</v>
      </c>
    </row>
    <row r="22" spans="1:14" s="20" customFormat="1" ht="15" x14ac:dyDescent="0.25">
      <c r="A22" s="1"/>
      <c r="B22" s="3"/>
      <c r="C22" s="48"/>
      <c r="D22" s="48"/>
      <c r="E22" s="48"/>
      <c r="F22" s="49"/>
      <c r="G22" s="49"/>
      <c r="H22" s="49"/>
      <c r="I22" s="49"/>
      <c r="J22" s="49"/>
      <c r="K22" s="49"/>
      <c r="L22" s="50"/>
      <c r="M22" s="51"/>
      <c r="N22" s="52"/>
    </row>
    <row r="23" spans="1:14" ht="13.5" thickBot="1" x14ac:dyDescent="0.25"/>
    <row r="24" spans="1:14" s="10" customFormat="1" ht="15" customHeight="1" x14ac:dyDescent="0.25">
      <c r="B24" s="57" t="s">
        <v>77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14" s="10" customFormat="1" ht="15" customHeight="1" thickBot="1" x14ac:dyDescent="0.3">
      <c r="B25" s="53"/>
      <c r="C25" s="54"/>
      <c r="D25" s="54"/>
      <c r="E25" s="54"/>
      <c r="F25" s="56"/>
      <c r="G25" s="56"/>
      <c r="H25" s="56"/>
      <c r="I25" s="56"/>
      <c r="J25" s="56"/>
      <c r="K25" s="56"/>
      <c r="L25" s="56"/>
      <c r="M25" s="56"/>
      <c r="N25" s="55"/>
    </row>
    <row r="26" spans="1:14" ht="15.75" x14ac:dyDescent="0.25">
      <c r="B26" s="60" t="s">
        <v>13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x14ac:dyDescent="0.2">
      <c r="B27" s="63"/>
      <c r="C27" s="64"/>
      <c r="D27" s="65"/>
      <c r="E27" s="65"/>
      <c r="F27" s="66"/>
      <c r="G27" s="66"/>
      <c r="H27" s="66"/>
      <c r="I27" s="66"/>
      <c r="J27" s="66"/>
      <c r="K27" s="66"/>
      <c r="L27" s="66"/>
      <c r="M27" s="66"/>
      <c r="N27" s="67"/>
    </row>
    <row r="28" spans="1:14" ht="15" x14ac:dyDescent="0.25">
      <c r="B28" s="36" t="s">
        <v>47</v>
      </c>
      <c r="C28" s="25">
        <v>110075</v>
      </c>
      <c r="D28" s="25" t="s">
        <v>74</v>
      </c>
      <c r="E28" s="25" t="s">
        <v>25</v>
      </c>
      <c r="F28" s="26">
        <v>90</v>
      </c>
      <c r="G28" s="26">
        <v>85</v>
      </c>
      <c r="H28" s="26">
        <v>73</v>
      </c>
      <c r="I28" s="26">
        <v>79</v>
      </c>
      <c r="J28" s="26">
        <v>86</v>
      </c>
      <c r="K28" s="26">
        <v>73</v>
      </c>
      <c r="L28" s="42">
        <f t="shared" ref="L28" si="8">SUM(F28:K28)</f>
        <v>486</v>
      </c>
      <c r="M28" s="43"/>
      <c r="N28" s="35">
        <f t="shared" ref="N28" si="9">+L28/(10*60)*100</f>
        <v>81</v>
      </c>
    </row>
    <row r="29" spans="1:14" ht="15" x14ac:dyDescent="0.25">
      <c r="B29" s="36" t="s">
        <v>48</v>
      </c>
      <c r="C29" s="25">
        <v>70016</v>
      </c>
      <c r="D29" s="25" t="s">
        <v>75</v>
      </c>
      <c r="E29" s="25" t="s">
        <v>25</v>
      </c>
      <c r="F29" s="26">
        <v>88</v>
      </c>
      <c r="G29" s="26">
        <v>87</v>
      </c>
      <c r="H29" s="26">
        <v>77</v>
      </c>
      <c r="I29" s="26">
        <v>76</v>
      </c>
      <c r="J29" s="26">
        <v>79</v>
      </c>
      <c r="K29" s="26">
        <v>78</v>
      </c>
      <c r="L29" s="42">
        <f t="shared" ref="L29" si="10">SUM(F29:K29)</f>
        <v>485</v>
      </c>
      <c r="M29" s="43"/>
      <c r="N29" s="35">
        <f t="shared" ref="N29" si="11">+L29/(10*60)*100</f>
        <v>80.833333333333329</v>
      </c>
    </row>
    <row r="30" spans="1:14" ht="15" x14ac:dyDescent="0.25">
      <c r="B30" s="36" t="s">
        <v>49</v>
      </c>
      <c r="C30" s="25">
        <v>110053</v>
      </c>
      <c r="D30" s="25" t="s">
        <v>63</v>
      </c>
      <c r="E30" s="25" t="s">
        <v>25</v>
      </c>
      <c r="F30" s="26">
        <v>87</v>
      </c>
      <c r="G30" s="26">
        <v>89</v>
      </c>
      <c r="H30" s="26">
        <v>78</v>
      </c>
      <c r="I30" s="26">
        <v>72</v>
      </c>
      <c r="J30" s="26">
        <v>74</v>
      </c>
      <c r="K30" s="26">
        <v>83</v>
      </c>
      <c r="L30" s="42">
        <f t="shared" ref="L30" si="12">SUM(F30:K30)</f>
        <v>483</v>
      </c>
      <c r="M30" s="43"/>
      <c r="N30" s="35">
        <f t="shared" ref="N30" si="13">+L30/(10*60)*100</f>
        <v>80.5</v>
      </c>
    </row>
    <row r="32" spans="1:14" ht="13.5" thickBot="1" x14ac:dyDescent="0.25"/>
    <row r="33" spans="2:14" ht="15.75" x14ac:dyDescent="0.25">
      <c r="B33" s="60" t="s">
        <v>14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</row>
    <row r="34" spans="2:14" ht="13.5" thickBot="1" x14ac:dyDescent="0.25">
      <c r="B34" s="63"/>
      <c r="C34" s="17"/>
      <c r="D34" s="8"/>
      <c r="E34" s="8"/>
      <c r="F34" s="39"/>
      <c r="G34" s="39"/>
      <c r="H34" s="39"/>
      <c r="I34" s="39"/>
      <c r="J34" s="39"/>
      <c r="K34" s="39"/>
      <c r="L34" s="39"/>
      <c r="M34" s="39"/>
      <c r="N34" s="11"/>
    </row>
    <row r="35" spans="2:14" ht="15" x14ac:dyDescent="0.25">
      <c r="B35" s="36" t="s">
        <v>47</v>
      </c>
      <c r="C35" s="25">
        <v>120488</v>
      </c>
      <c r="D35" s="25" t="s">
        <v>72</v>
      </c>
      <c r="E35" s="25" t="s">
        <v>25</v>
      </c>
      <c r="F35" s="41">
        <v>98</v>
      </c>
      <c r="G35" s="41">
        <v>97</v>
      </c>
      <c r="H35" s="41">
        <v>85</v>
      </c>
      <c r="I35" s="41">
        <v>81</v>
      </c>
      <c r="J35" s="41">
        <v>92</v>
      </c>
      <c r="K35" s="41">
        <v>91</v>
      </c>
      <c r="L35" s="42">
        <f t="shared" ref="L35" si="14">SUM(F35:K35)</f>
        <v>544</v>
      </c>
      <c r="M35" s="43"/>
      <c r="N35" s="35">
        <f t="shared" ref="N35" si="15">+L35/(10*60)*100</f>
        <v>90.666666666666657</v>
      </c>
    </row>
    <row r="36" spans="2:14" ht="15" x14ac:dyDescent="0.25">
      <c r="B36" s="36" t="s">
        <v>48</v>
      </c>
      <c r="C36" s="25">
        <v>120457</v>
      </c>
      <c r="D36" s="25" t="s">
        <v>64</v>
      </c>
      <c r="E36" s="25" t="s">
        <v>34</v>
      </c>
      <c r="F36" s="41">
        <v>89</v>
      </c>
      <c r="G36" s="41">
        <v>87</v>
      </c>
      <c r="H36" s="41">
        <v>74</v>
      </c>
      <c r="I36" s="41">
        <v>79</v>
      </c>
      <c r="J36" s="41">
        <v>74</v>
      </c>
      <c r="K36" s="41">
        <v>76</v>
      </c>
      <c r="L36" s="42">
        <f t="shared" ref="L36:L40" si="16">SUM(F36:K36)</f>
        <v>479</v>
      </c>
      <c r="M36" s="43"/>
      <c r="N36" s="35">
        <f t="shared" ref="N36:N40" si="17">+L36/(10*60)*100</f>
        <v>79.833333333333329</v>
      </c>
    </row>
    <row r="37" spans="2:14" ht="15" x14ac:dyDescent="0.25">
      <c r="B37" s="36" t="s">
        <v>49</v>
      </c>
      <c r="C37" s="25">
        <v>120555</v>
      </c>
      <c r="D37" s="25" t="s">
        <v>73</v>
      </c>
      <c r="E37" s="25" t="s">
        <v>25</v>
      </c>
      <c r="F37" s="41">
        <v>94</v>
      </c>
      <c r="G37" s="41">
        <v>82</v>
      </c>
      <c r="H37" s="41">
        <v>76</v>
      </c>
      <c r="I37" s="41">
        <v>74</v>
      </c>
      <c r="J37" s="41">
        <v>78</v>
      </c>
      <c r="K37" s="41">
        <v>74</v>
      </c>
      <c r="L37" s="42">
        <f t="shared" si="16"/>
        <v>478</v>
      </c>
      <c r="M37" s="43"/>
      <c r="N37" s="35">
        <f t="shared" si="17"/>
        <v>79.666666666666657</v>
      </c>
    </row>
    <row r="38" spans="2:14" ht="15" x14ac:dyDescent="0.25">
      <c r="B38" s="36" t="s">
        <v>50</v>
      </c>
      <c r="C38" s="25">
        <v>120368</v>
      </c>
      <c r="D38" s="25" t="s">
        <v>65</v>
      </c>
      <c r="E38" s="25" t="s">
        <v>34</v>
      </c>
      <c r="F38" s="41">
        <v>86</v>
      </c>
      <c r="G38" s="41">
        <v>93</v>
      </c>
      <c r="H38" s="41">
        <v>70</v>
      </c>
      <c r="I38" s="41">
        <v>82</v>
      </c>
      <c r="J38" s="41">
        <v>73</v>
      </c>
      <c r="K38" s="41">
        <v>71</v>
      </c>
      <c r="L38" s="42">
        <f t="shared" si="16"/>
        <v>475</v>
      </c>
      <c r="M38" s="43"/>
      <c r="N38" s="35">
        <f t="shared" si="17"/>
        <v>79.166666666666657</v>
      </c>
    </row>
    <row r="39" spans="2:14" ht="15" x14ac:dyDescent="0.25">
      <c r="B39" s="36" t="s">
        <v>51</v>
      </c>
      <c r="C39" s="25">
        <v>120366</v>
      </c>
      <c r="D39" s="25" t="s">
        <v>66</v>
      </c>
      <c r="E39" s="25" t="s">
        <v>34</v>
      </c>
      <c r="F39" s="41">
        <v>87</v>
      </c>
      <c r="G39" s="41">
        <v>89</v>
      </c>
      <c r="H39" s="41">
        <v>80</v>
      </c>
      <c r="I39" s="41">
        <v>79</v>
      </c>
      <c r="J39" s="41">
        <v>77</v>
      </c>
      <c r="K39" s="41">
        <v>59</v>
      </c>
      <c r="L39" s="42">
        <f t="shared" si="16"/>
        <v>471</v>
      </c>
      <c r="M39" s="43"/>
      <c r="N39" s="35">
        <f t="shared" si="17"/>
        <v>78.5</v>
      </c>
    </row>
    <row r="40" spans="2:14" ht="15" x14ac:dyDescent="0.25">
      <c r="B40" s="36" t="s">
        <v>52</v>
      </c>
      <c r="C40" s="25">
        <v>130003</v>
      </c>
      <c r="D40" s="25" t="s">
        <v>67</v>
      </c>
      <c r="E40" s="25" t="s">
        <v>34</v>
      </c>
      <c r="F40" s="41">
        <v>87</v>
      </c>
      <c r="G40" s="41">
        <v>74</v>
      </c>
      <c r="H40" s="41">
        <v>58</v>
      </c>
      <c r="I40" s="41">
        <v>64</v>
      </c>
      <c r="J40" s="41">
        <v>73</v>
      </c>
      <c r="K40" s="41">
        <v>69</v>
      </c>
      <c r="L40" s="42">
        <f t="shared" si="16"/>
        <v>425</v>
      </c>
      <c r="M40" s="43"/>
      <c r="N40" s="35">
        <f t="shared" si="17"/>
        <v>70.833333333333343</v>
      </c>
    </row>
    <row r="42" spans="2:14" ht="13.5" thickBot="1" x14ac:dyDescent="0.25"/>
    <row r="43" spans="2:14" ht="15.75" x14ac:dyDescent="0.25">
      <c r="B43" s="60" t="s">
        <v>15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2:14" ht="13.5" thickBot="1" x14ac:dyDescent="0.25">
      <c r="B44" s="63"/>
      <c r="C44" s="17"/>
      <c r="D44" s="8"/>
      <c r="E44" s="8"/>
      <c r="F44" s="39"/>
      <c r="G44" s="39"/>
      <c r="H44" s="39"/>
      <c r="I44" s="39"/>
      <c r="J44" s="39"/>
      <c r="K44" s="39"/>
      <c r="L44" s="39"/>
      <c r="M44" s="39"/>
      <c r="N44" s="11"/>
    </row>
    <row r="45" spans="2:14" ht="15" x14ac:dyDescent="0.25">
      <c r="B45" s="36" t="s">
        <v>47</v>
      </c>
      <c r="C45" s="25">
        <v>120485</v>
      </c>
      <c r="D45" s="25" t="s">
        <v>71</v>
      </c>
      <c r="E45" s="25" t="s">
        <v>19</v>
      </c>
      <c r="F45" s="41">
        <v>96</v>
      </c>
      <c r="G45" s="41">
        <v>98</v>
      </c>
      <c r="H45" s="41">
        <v>84</v>
      </c>
      <c r="I45" s="41">
        <v>75</v>
      </c>
      <c r="J45" s="41">
        <v>86</v>
      </c>
      <c r="K45" s="41">
        <v>88</v>
      </c>
      <c r="L45" s="42">
        <f t="shared" ref="L45" si="18">SUM(F45:K45)</f>
        <v>527</v>
      </c>
      <c r="M45" s="43"/>
      <c r="N45" s="35">
        <f t="shared" ref="N45" si="19">+L45/(10*60)*100</f>
        <v>87.833333333333329</v>
      </c>
    </row>
    <row r="46" spans="2:14" ht="15" x14ac:dyDescent="0.25">
      <c r="B46" s="36" t="s">
        <v>48</v>
      </c>
      <c r="C46" s="25">
        <v>120350</v>
      </c>
      <c r="D46" s="25" t="s">
        <v>68</v>
      </c>
      <c r="E46" s="25" t="s">
        <v>25</v>
      </c>
      <c r="F46" s="41">
        <v>76</v>
      </c>
      <c r="G46" s="41">
        <v>78</v>
      </c>
      <c r="H46" s="41">
        <v>71</v>
      </c>
      <c r="I46" s="41">
        <v>82</v>
      </c>
      <c r="J46" s="41">
        <v>77</v>
      </c>
      <c r="K46" s="41">
        <v>73</v>
      </c>
      <c r="L46" s="42">
        <f t="shared" ref="L46" si="20">SUM(F46:K46)</f>
        <v>457</v>
      </c>
      <c r="M46" s="43"/>
      <c r="N46" s="35">
        <f t="shared" ref="N46" si="21">+L46/(10*60)*100</f>
        <v>76.166666666666671</v>
      </c>
    </row>
  </sheetData>
  <mergeCells count="7">
    <mergeCell ref="B33:N33"/>
    <mergeCell ref="B43:N43"/>
    <mergeCell ref="B26:N26"/>
    <mergeCell ref="B1:N1"/>
    <mergeCell ref="B3:N3"/>
    <mergeCell ref="B15:N15"/>
    <mergeCell ref="B24:N24"/>
  </mergeCells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&amp;L&amp;"-,Bold"&amp;14SAARA NW Open&amp;C
&amp;"-,Bold"&amp;14Results&amp;R&amp;"-,Bold"&amp;14 2014-12-14</oddHeader>
    <oddFooter>&amp;L&amp;10DNS: Entered but Did not Start DSQ: Disqualified DNF: Did not Finish
&amp;R&amp;D  &amp;T
Page &amp;P Of &amp;N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10MOM</vt:lpstr>
      <vt:lpstr>10MOW</vt:lpstr>
      <vt:lpstr>10MSPM</vt:lpstr>
      <vt:lpstr>10MSPW</vt:lpstr>
      <vt:lpstr>3P</vt:lpstr>
    </vt:vector>
  </TitlesOfParts>
  <Company>Eskom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Pienaar</dc:creator>
  <cp:lastModifiedBy>Johan Pienaar</cp:lastModifiedBy>
  <cp:lastPrinted>2014-12-13T14:03:44Z</cp:lastPrinted>
  <dcterms:created xsi:type="dcterms:W3CDTF">2014-12-04T09:27:27Z</dcterms:created>
  <dcterms:modified xsi:type="dcterms:W3CDTF">2014-12-13T21:36:16Z</dcterms:modified>
</cp:coreProperties>
</file>